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490" windowHeight="7455" tabRatio="734" firstSheet="9" activeTab="9"/>
  </bookViews>
  <sheets>
    <sheet name="H39" sheetId="1" state="hidden" r:id="rId1"/>
    <sheet name="ĐN70" sheetId="2" state="hidden" r:id="rId2"/>
    <sheet name="ĐN72" sheetId="4" state="hidden" r:id="rId3"/>
    <sheet name="ĐL71" sheetId="3" state="hidden" r:id="rId4"/>
    <sheet name="ĐL73" sheetId="5" state="hidden" r:id="rId5"/>
    <sheet name="ĐL74" sheetId="6" state="hidden" r:id="rId6"/>
    <sheet name="Đ75" sheetId="7" state="hidden" r:id="rId7"/>
    <sheet name="Đ77" sheetId="9" state="hidden" r:id="rId8"/>
    <sheet name="ĐT76" sheetId="8" state="hidden" r:id="rId9"/>
    <sheet name="TỔNG HỢP DANH SÁCH" sheetId="10" r:id="rId10"/>
    <sheet name="TN H39" sheetId="12" state="hidden" r:id="rId11"/>
    <sheet name="TN ĐN70" sheetId="14" state="hidden" r:id="rId12"/>
    <sheet name="TN ĐN72" sheetId="15" state="hidden" r:id="rId13"/>
    <sheet name="TN ĐL71" sheetId="16" state="hidden" r:id="rId14"/>
    <sheet name="TN ĐL73" sheetId="17" state="hidden" r:id="rId15"/>
    <sheet name="TN ĐL74" sheetId="18" state="hidden" r:id="rId16"/>
    <sheet name="TN Đ75" sheetId="19" state="hidden" r:id="rId17"/>
    <sheet name="TN Đ77" sheetId="21" state="hidden" r:id="rId18"/>
    <sheet name="TN ĐT76" sheetId="22" state="hidden" r:id="rId19"/>
  </sheets>
  <definedNames>
    <definedName name="_xlnm.Print_Area" localSheetId="0">'H39'!$A$1:$J$46</definedName>
    <definedName name="_xlnm.Print_Area" localSheetId="16">'TN Đ75'!$A$1:$Q$35</definedName>
    <definedName name="_xlnm.Print_Area" localSheetId="17">'TN Đ77'!$A$1:$Q$39</definedName>
    <definedName name="_xlnm.Print_Area" localSheetId="13">'TN ĐL71'!$A$1:$Q$52</definedName>
    <definedName name="_xlnm.Print_Area" localSheetId="14">'TN ĐL73'!$A$1:$Q$38</definedName>
    <definedName name="_xlnm.Print_Area" localSheetId="15">'TN ĐL74'!$A$1:$Q$34</definedName>
    <definedName name="_xlnm.Print_Area" localSheetId="11">'TN ĐN70'!$A$1:$Q$48</definedName>
    <definedName name="_xlnm.Print_Area" localSheetId="12">'TN ĐN72'!$A$1:$Q$36</definedName>
    <definedName name="_xlnm.Print_Area" localSheetId="18">'TN ĐT76'!$A$1:$Q$31</definedName>
    <definedName name="_xlnm.Print_Area" localSheetId="10">'TN H39'!$A$1:$Q$45</definedName>
    <definedName name="_xlnm.Print_Area" localSheetId="9">'TỔNG HỢP DANH SÁCH'!$A$1:$Q$232</definedName>
    <definedName name="_xlnm.Print_Titles" localSheetId="3">ĐL71!$3:$5</definedName>
    <definedName name="_xlnm.Print_Titles" localSheetId="1">ĐN70!$3:$5</definedName>
    <definedName name="_xlnm.Print_Titles" localSheetId="0">'H39'!$3:$5</definedName>
    <definedName name="_xlnm.Print_Titles" localSheetId="16">'TN Đ75'!$4:$6</definedName>
    <definedName name="_xlnm.Print_Titles" localSheetId="17">'TN Đ77'!$4:$6</definedName>
    <definedName name="_xlnm.Print_Titles" localSheetId="13">'TN ĐL71'!$4:$6</definedName>
    <definedName name="_xlnm.Print_Titles" localSheetId="14">'TN ĐL73'!$4:$6</definedName>
    <definedName name="_xlnm.Print_Titles" localSheetId="15">'TN ĐL74'!$4:$6</definedName>
    <definedName name="_xlnm.Print_Titles" localSheetId="11">'TN ĐN70'!$4:$6</definedName>
    <definedName name="_xlnm.Print_Titles" localSheetId="12">'TN ĐN72'!$4:$6</definedName>
    <definedName name="_xlnm.Print_Titles" localSheetId="18">'TN ĐT76'!$4:$6</definedName>
    <definedName name="_xlnm.Print_Titles" localSheetId="10">'TN H39'!$4:$6</definedName>
    <definedName name="_xlnm.Print_Titles" localSheetId="9">'TỔNG HỢP DANH SÁCH'!$3:$5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0" l="1"/>
  <c r="J69" i="10"/>
  <c r="K69" i="10"/>
  <c r="L69" i="10"/>
  <c r="M69" i="10"/>
  <c r="N69" i="10" s="1"/>
  <c r="I70" i="10"/>
  <c r="J70" i="10"/>
  <c r="K70" i="10"/>
  <c r="L70" i="10"/>
  <c r="M70" i="10"/>
  <c r="N70" i="10" s="1"/>
  <c r="I71" i="10"/>
  <c r="J71" i="10"/>
  <c r="K71" i="10"/>
  <c r="L71" i="10"/>
  <c r="M71" i="10"/>
  <c r="N71" i="10" s="1"/>
  <c r="I72" i="10"/>
  <c r="J72" i="10"/>
  <c r="K72" i="10"/>
  <c r="L72" i="10"/>
  <c r="M72" i="10"/>
  <c r="N72" i="10" s="1"/>
  <c r="I73" i="10"/>
  <c r="J73" i="10"/>
  <c r="K73" i="10"/>
  <c r="L73" i="10"/>
  <c r="M73" i="10"/>
  <c r="N73" i="10" s="1"/>
  <c r="I74" i="10"/>
  <c r="J74" i="10"/>
  <c r="K74" i="10"/>
  <c r="L74" i="10"/>
  <c r="M74" i="10"/>
  <c r="N74" i="10" s="1"/>
  <c r="I75" i="10"/>
  <c r="J75" i="10"/>
  <c r="K75" i="10"/>
  <c r="L75" i="10"/>
  <c r="M75" i="10"/>
  <c r="N75" i="10" s="1"/>
  <c r="I76" i="10"/>
  <c r="J76" i="10"/>
  <c r="K76" i="10"/>
  <c r="L76" i="10"/>
  <c r="M76" i="10"/>
  <c r="N76" i="10" s="1"/>
  <c r="I77" i="10"/>
  <c r="J77" i="10"/>
  <c r="K77" i="10"/>
  <c r="L77" i="10"/>
  <c r="M77" i="10"/>
  <c r="N77" i="10" s="1"/>
  <c r="I78" i="10"/>
  <c r="J78" i="10"/>
  <c r="K78" i="10"/>
  <c r="L78" i="10"/>
  <c r="M78" i="10"/>
  <c r="N78" i="10" s="1"/>
  <c r="I79" i="10"/>
  <c r="J79" i="10"/>
  <c r="K79" i="10"/>
  <c r="L79" i="10"/>
  <c r="M79" i="10"/>
  <c r="N79" i="10" s="1"/>
  <c r="I80" i="10"/>
  <c r="J80" i="10"/>
  <c r="K80" i="10"/>
  <c r="L80" i="10"/>
  <c r="M80" i="10"/>
  <c r="N80" i="10" s="1"/>
  <c r="I81" i="10"/>
  <c r="J81" i="10"/>
  <c r="K81" i="10"/>
  <c r="L81" i="10"/>
  <c r="M81" i="10"/>
  <c r="N81" i="10" s="1"/>
  <c r="I82" i="10"/>
  <c r="J82" i="10"/>
  <c r="K82" i="10"/>
  <c r="L82" i="10"/>
  <c r="M82" i="10"/>
  <c r="N82" i="10" s="1"/>
  <c r="I83" i="10"/>
  <c r="J83" i="10"/>
  <c r="K83" i="10"/>
  <c r="L83" i="10"/>
  <c r="M83" i="10"/>
  <c r="N83" i="10" s="1"/>
  <c r="I84" i="10"/>
  <c r="J84" i="10"/>
  <c r="K84" i="10"/>
  <c r="L84" i="10"/>
  <c r="M84" i="10"/>
  <c r="N84" i="10" s="1"/>
  <c r="I85" i="10"/>
  <c r="J85" i="10"/>
  <c r="K85" i="10"/>
  <c r="L85" i="10"/>
  <c r="M85" i="10"/>
  <c r="N85" i="10" s="1"/>
  <c r="I86" i="10"/>
  <c r="J86" i="10"/>
  <c r="K86" i="10"/>
  <c r="L86" i="10"/>
  <c r="M86" i="10"/>
  <c r="N86" i="10"/>
  <c r="I87" i="10"/>
  <c r="J87" i="10"/>
  <c r="K87" i="10"/>
  <c r="L87" i="10"/>
  <c r="M87" i="10"/>
  <c r="N87" i="10" s="1"/>
  <c r="I88" i="10"/>
  <c r="J88" i="10"/>
  <c r="K88" i="10"/>
  <c r="L88" i="10"/>
  <c r="M88" i="10"/>
  <c r="N88" i="10" s="1"/>
  <c r="I89" i="10"/>
  <c r="J89" i="10"/>
  <c r="K89" i="10"/>
  <c r="L89" i="10"/>
  <c r="M89" i="10"/>
  <c r="N89" i="10" s="1"/>
  <c r="I90" i="10"/>
  <c r="J90" i="10"/>
  <c r="K90" i="10"/>
  <c r="L90" i="10"/>
  <c r="M90" i="10"/>
  <c r="N90" i="10" s="1"/>
  <c r="I91" i="10"/>
  <c r="J91" i="10"/>
  <c r="K91" i="10"/>
  <c r="L91" i="10"/>
  <c r="M91" i="10"/>
  <c r="N91" i="10" s="1"/>
  <c r="I92" i="10"/>
  <c r="J92" i="10"/>
  <c r="K92" i="10"/>
  <c r="L92" i="10"/>
  <c r="M92" i="10"/>
  <c r="N92" i="10" s="1"/>
  <c r="I93" i="10"/>
  <c r="J93" i="10"/>
  <c r="K93" i="10"/>
  <c r="L93" i="10"/>
  <c r="M93" i="10"/>
  <c r="N93" i="10" s="1"/>
  <c r="I94" i="10"/>
  <c r="J94" i="10"/>
  <c r="K94" i="10"/>
  <c r="L94" i="10"/>
  <c r="M94" i="10"/>
  <c r="N94" i="10" s="1"/>
  <c r="I95" i="10"/>
  <c r="J95" i="10"/>
  <c r="K95" i="10"/>
  <c r="L95" i="10"/>
  <c r="M95" i="10"/>
  <c r="N95" i="10" s="1"/>
  <c r="I96" i="10"/>
  <c r="J96" i="10"/>
  <c r="K96" i="10"/>
  <c r="L96" i="10"/>
  <c r="M96" i="10"/>
  <c r="N96" i="10" s="1"/>
  <c r="I97" i="10"/>
  <c r="J97" i="10"/>
  <c r="K97" i="10"/>
  <c r="L97" i="10"/>
  <c r="M97" i="10"/>
  <c r="N97" i="10" s="1"/>
  <c r="I98" i="10"/>
  <c r="J98" i="10"/>
  <c r="K98" i="10"/>
  <c r="L98" i="10"/>
  <c r="M98" i="10"/>
  <c r="N98" i="10" s="1"/>
  <c r="I99" i="10"/>
  <c r="J99" i="10"/>
  <c r="K99" i="10"/>
  <c r="L99" i="10"/>
  <c r="M99" i="10"/>
  <c r="N99" i="10" s="1"/>
  <c r="I100" i="10"/>
  <c r="J100" i="10"/>
  <c r="K100" i="10"/>
  <c r="L100" i="10"/>
  <c r="M100" i="10"/>
  <c r="N100" i="10" s="1"/>
  <c r="I101" i="10"/>
  <c r="J101" i="10"/>
  <c r="K101" i="10"/>
  <c r="L101" i="10"/>
  <c r="M101" i="10"/>
  <c r="N101" i="10" s="1"/>
  <c r="I102" i="10"/>
  <c r="J102" i="10"/>
  <c r="K102" i="10"/>
  <c r="L102" i="10"/>
  <c r="M102" i="10"/>
  <c r="N102" i="10" s="1"/>
  <c r="I103" i="10"/>
  <c r="J103" i="10"/>
  <c r="K103" i="10"/>
  <c r="L103" i="10"/>
  <c r="M103" i="10"/>
  <c r="N103" i="10" s="1"/>
  <c r="J68" i="10"/>
  <c r="K68" i="10"/>
  <c r="L68" i="10"/>
  <c r="M68" i="10"/>
  <c r="N68" i="10" s="1"/>
  <c r="I68" i="10"/>
  <c r="L21" i="22" l="1"/>
  <c r="K21" i="22"/>
  <c r="J21" i="22"/>
  <c r="I21" i="22"/>
  <c r="L20" i="22"/>
  <c r="K20" i="22"/>
  <c r="J20" i="22"/>
  <c r="I20" i="22"/>
  <c r="L19" i="22"/>
  <c r="K19" i="22"/>
  <c r="J19" i="22"/>
  <c r="I19" i="22"/>
  <c r="L18" i="22"/>
  <c r="K18" i="22"/>
  <c r="J18" i="22"/>
  <c r="I18" i="22"/>
  <c r="L17" i="22"/>
  <c r="K17" i="22"/>
  <c r="J17" i="22"/>
  <c r="I17" i="22"/>
  <c r="L16" i="22"/>
  <c r="K16" i="22"/>
  <c r="J16" i="22"/>
  <c r="I16" i="22"/>
  <c r="L15" i="22"/>
  <c r="K15" i="22"/>
  <c r="J15" i="22"/>
  <c r="I15" i="22"/>
  <c r="L14" i="22"/>
  <c r="K14" i="22"/>
  <c r="J14" i="22"/>
  <c r="I14" i="22"/>
  <c r="L13" i="22"/>
  <c r="K13" i="22"/>
  <c r="J13" i="22"/>
  <c r="I13" i="22"/>
  <c r="L12" i="22"/>
  <c r="K12" i="22"/>
  <c r="J12" i="22"/>
  <c r="I12" i="22"/>
  <c r="L11" i="22"/>
  <c r="K11" i="22"/>
  <c r="J11" i="22"/>
  <c r="I11" i="22"/>
  <c r="L10" i="22"/>
  <c r="K10" i="22"/>
  <c r="J10" i="22"/>
  <c r="I10" i="22"/>
  <c r="L9" i="22"/>
  <c r="K9" i="22"/>
  <c r="J9" i="22"/>
  <c r="I9" i="22"/>
  <c r="L8" i="22"/>
  <c r="K8" i="22"/>
  <c r="J8" i="22"/>
  <c r="I8" i="22"/>
  <c r="L7" i="22"/>
  <c r="K7" i="22"/>
  <c r="J7" i="22"/>
  <c r="I7" i="22"/>
  <c r="L29" i="21"/>
  <c r="K29" i="21"/>
  <c r="J29" i="21"/>
  <c r="I29" i="21"/>
  <c r="L28" i="21"/>
  <c r="K28" i="21"/>
  <c r="J28" i="21"/>
  <c r="I28" i="21"/>
  <c r="L27" i="21"/>
  <c r="K27" i="21"/>
  <c r="J27" i="21"/>
  <c r="I27" i="21"/>
  <c r="L26" i="21"/>
  <c r="K26" i="21"/>
  <c r="J26" i="21"/>
  <c r="I26" i="21"/>
  <c r="L25" i="21"/>
  <c r="K25" i="21"/>
  <c r="J25" i="21"/>
  <c r="I25" i="21"/>
  <c r="L24" i="21"/>
  <c r="K24" i="21"/>
  <c r="J24" i="21"/>
  <c r="I24" i="21"/>
  <c r="L23" i="21"/>
  <c r="K23" i="21"/>
  <c r="J23" i="21"/>
  <c r="I23" i="21"/>
  <c r="L22" i="21"/>
  <c r="K22" i="21"/>
  <c r="J22" i="21"/>
  <c r="I22" i="21"/>
  <c r="L21" i="21"/>
  <c r="K21" i="21"/>
  <c r="J21" i="21"/>
  <c r="I21" i="21"/>
  <c r="L20" i="21"/>
  <c r="K20" i="21"/>
  <c r="J20" i="21"/>
  <c r="I20" i="21"/>
  <c r="L19" i="21"/>
  <c r="K19" i="21"/>
  <c r="J19" i="21"/>
  <c r="I19" i="21"/>
  <c r="L18" i="21"/>
  <c r="K18" i="21"/>
  <c r="J18" i="21"/>
  <c r="I18" i="21"/>
  <c r="L17" i="21"/>
  <c r="K17" i="21"/>
  <c r="J17" i="21"/>
  <c r="I17" i="21"/>
  <c r="L16" i="21"/>
  <c r="K16" i="21"/>
  <c r="J16" i="21"/>
  <c r="I16" i="21"/>
  <c r="L15" i="21"/>
  <c r="K15" i="21"/>
  <c r="J15" i="21"/>
  <c r="I15" i="21"/>
  <c r="L14" i="21"/>
  <c r="K14" i="21"/>
  <c r="J14" i="21"/>
  <c r="I14" i="21"/>
  <c r="L13" i="21"/>
  <c r="K13" i="21"/>
  <c r="J13" i="21"/>
  <c r="I13" i="21"/>
  <c r="L12" i="21"/>
  <c r="K12" i="21"/>
  <c r="J12" i="21"/>
  <c r="I12" i="21"/>
  <c r="L11" i="21"/>
  <c r="K11" i="21"/>
  <c r="J11" i="21"/>
  <c r="I11" i="21"/>
  <c r="L10" i="21"/>
  <c r="K10" i="21"/>
  <c r="J10" i="21"/>
  <c r="I10" i="21"/>
  <c r="L9" i="21"/>
  <c r="K9" i="21"/>
  <c r="J9" i="21"/>
  <c r="I9" i="21"/>
  <c r="L8" i="21"/>
  <c r="K8" i="21"/>
  <c r="J8" i="21"/>
  <c r="I8" i="21"/>
  <c r="L7" i="21"/>
  <c r="K7" i="21"/>
  <c r="J7" i="21"/>
  <c r="I7" i="21"/>
  <c r="L25" i="19"/>
  <c r="K25" i="19"/>
  <c r="J25" i="19"/>
  <c r="I25" i="19"/>
  <c r="L24" i="19"/>
  <c r="K24" i="19"/>
  <c r="J24" i="19"/>
  <c r="I24" i="19"/>
  <c r="L23" i="19"/>
  <c r="K23" i="19"/>
  <c r="J23" i="19"/>
  <c r="I23" i="19"/>
  <c r="L22" i="19"/>
  <c r="K22" i="19"/>
  <c r="J22" i="19"/>
  <c r="I22" i="19"/>
  <c r="L21" i="19"/>
  <c r="K21" i="19"/>
  <c r="J21" i="19"/>
  <c r="I21" i="19"/>
  <c r="L20" i="19"/>
  <c r="K20" i="19"/>
  <c r="J20" i="19"/>
  <c r="I20" i="19"/>
  <c r="L19" i="19"/>
  <c r="K19" i="19"/>
  <c r="J19" i="19"/>
  <c r="I19" i="19"/>
  <c r="L18" i="19"/>
  <c r="K18" i="19"/>
  <c r="J18" i="19"/>
  <c r="I18" i="19"/>
  <c r="L17" i="19"/>
  <c r="K17" i="19"/>
  <c r="J17" i="19"/>
  <c r="I17" i="19"/>
  <c r="L16" i="19"/>
  <c r="K16" i="19"/>
  <c r="J16" i="19"/>
  <c r="I16" i="19"/>
  <c r="L15" i="19"/>
  <c r="K15" i="19"/>
  <c r="J15" i="19"/>
  <c r="I15" i="19"/>
  <c r="L14" i="19"/>
  <c r="K14" i="19"/>
  <c r="J14" i="19"/>
  <c r="I14" i="19"/>
  <c r="L13" i="19"/>
  <c r="K13" i="19"/>
  <c r="J13" i="19"/>
  <c r="I13" i="19"/>
  <c r="L12" i="19"/>
  <c r="K12" i="19"/>
  <c r="J12" i="19"/>
  <c r="I12" i="19"/>
  <c r="L11" i="19"/>
  <c r="K11" i="19"/>
  <c r="J11" i="19"/>
  <c r="I11" i="19"/>
  <c r="L10" i="19"/>
  <c r="K10" i="19"/>
  <c r="J10" i="19"/>
  <c r="I10" i="19"/>
  <c r="L9" i="19"/>
  <c r="K9" i="19"/>
  <c r="J9" i="19"/>
  <c r="I9" i="19"/>
  <c r="L8" i="19"/>
  <c r="K8" i="19"/>
  <c r="J8" i="19"/>
  <c r="I8" i="19"/>
  <c r="L7" i="19"/>
  <c r="K7" i="19"/>
  <c r="J7" i="19"/>
  <c r="I7" i="19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3" i="18"/>
  <c r="K13" i="18"/>
  <c r="J13" i="18"/>
  <c r="I13" i="18"/>
  <c r="L12" i="18"/>
  <c r="K12" i="18"/>
  <c r="J12" i="18"/>
  <c r="I12" i="18"/>
  <c r="L11" i="18"/>
  <c r="K11" i="18"/>
  <c r="J11" i="18"/>
  <c r="I11" i="18"/>
  <c r="L10" i="18"/>
  <c r="K10" i="18"/>
  <c r="J10" i="18"/>
  <c r="I10" i="18"/>
  <c r="L9" i="18"/>
  <c r="K9" i="18"/>
  <c r="J9" i="18"/>
  <c r="I9" i="18"/>
  <c r="L8" i="18"/>
  <c r="K8" i="18"/>
  <c r="J8" i="18"/>
  <c r="I8" i="18"/>
  <c r="L7" i="18"/>
  <c r="K7" i="18"/>
  <c r="J7" i="18"/>
  <c r="I7" i="18"/>
  <c r="L28" i="17"/>
  <c r="K28" i="17"/>
  <c r="J28" i="17"/>
  <c r="I28" i="17"/>
  <c r="L27" i="17"/>
  <c r="K27" i="17"/>
  <c r="J27" i="17"/>
  <c r="I27" i="17"/>
  <c r="L26" i="17"/>
  <c r="K26" i="17"/>
  <c r="J26" i="17"/>
  <c r="I26" i="17"/>
  <c r="L25" i="17"/>
  <c r="K25" i="17"/>
  <c r="J25" i="17"/>
  <c r="I25" i="17"/>
  <c r="L24" i="17"/>
  <c r="K24" i="17"/>
  <c r="J24" i="17"/>
  <c r="I24" i="17"/>
  <c r="L23" i="17"/>
  <c r="K23" i="17"/>
  <c r="J23" i="17"/>
  <c r="I23" i="17"/>
  <c r="L22" i="17"/>
  <c r="K22" i="17"/>
  <c r="J22" i="17"/>
  <c r="I22" i="17"/>
  <c r="L21" i="17"/>
  <c r="K21" i="17"/>
  <c r="J21" i="17"/>
  <c r="I21" i="17"/>
  <c r="L20" i="17"/>
  <c r="K20" i="17"/>
  <c r="J20" i="17"/>
  <c r="I20" i="17"/>
  <c r="L19" i="17"/>
  <c r="K19" i="17"/>
  <c r="J19" i="17"/>
  <c r="I19" i="17"/>
  <c r="L18" i="17"/>
  <c r="K18" i="17"/>
  <c r="J18" i="17"/>
  <c r="I18" i="17"/>
  <c r="L17" i="17"/>
  <c r="K17" i="17"/>
  <c r="J17" i="17"/>
  <c r="I17" i="17"/>
  <c r="L16" i="17"/>
  <c r="K16" i="17"/>
  <c r="J16" i="17"/>
  <c r="I16" i="17"/>
  <c r="L15" i="17"/>
  <c r="K15" i="17"/>
  <c r="J15" i="17"/>
  <c r="I15" i="17"/>
  <c r="L14" i="17"/>
  <c r="K14" i="17"/>
  <c r="J14" i="17"/>
  <c r="I14" i="17"/>
  <c r="L13" i="17"/>
  <c r="K13" i="17"/>
  <c r="J13" i="17"/>
  <c r="I13" i="17"/>
  <c r="L12" i="17"/>
  <c r="K12" i="17"/>
  <c r="J12" i="17"/>
  <c r="I12" i="17"/>
  <c r="L11" i="17"/>
  <c r="K11" i="17"/>
  <c r="J11" i="17"/>
  <c r="L10" i="17"/>
  <c r="K10" i="17"/>
  <c r="J10" i="17"/>
  <c r="L9" i="17"/>
  <c r="K9" i="17"/>
  <c r="J9" i="17"/>
  <c r="I9" i="17"/>
  <c r="L8" i="17"/>
  <c r="K8" i="17"/>
  <c r="J8" i="17"/>
  <c r="I8" i="17"/>
  <c r="L7" i="17"/>
  <c r="K7" i="17"/>
  <c r="J7" i="17"/>
  <c r="I7" i="17"/>
  <c r="L42" i="16" l="1"/>
  <c r="K42" i="16"/>
  <c r="J42" i="16"/>
  <c r="I42" i="16"/>
  <c r="L41" i="16"/>
  <c r="K41" i="16"/>
  <c r="J41" i="16"/>
  <c r="I41" i="16"/>
  <c r="L40" i="16"/>
  <c r="K40" i="16"/>
  <c r="J40" i="16"/>
  <c r="I40" i="16"/>
  <c r="L39" i="16"/>
  <c r="K39" i="16"/>
  <c r="J39" i="16"/>
  <c r="I39" i="16"/>
  <c r="L38" i="16"/>
  <c r="K38" i="16"/>
  <c r="J38" i="16"/>
  <c r="I38" i="16"/>
  <c r="L37" i="16"/>
  <c r="K37" i="16"/>
  <c r="J37" i="16"/>
  <c r="I37" i="16"/>
  <c r="L36" i="16"/>
  <c r="K36" i="16"/>
  <c r="J36" i="16"/>
  <c r="I36" i="16"/>
  <c r="L35" i="16"/>
  <c r="K35" i="16"/>
  <c r="J35" i="16"/>
  <c r="I35" i="16"/>
  <c r="L34" i="16"/>
  <c r="K34" i="16"/>
  <c r="J34" i="16"/>
  <c r="I34" i="16"/>
  <c r="L33" i="16"/>
  <c r="K33" i="16"/>
  <c r="J33" i="16"/>
  <c r="I33" i="16"/>
  <c r="L32" i="16"/>
  <c r="K32" i="16"/>
  <c r="J32" i="16"/>
  <c r="I32" i="16"/>
  <c r="L31" i="16"/>
  <c r="K31" i="16"/>
  <c r="J31" i="16"/>
  <c r="I31" i="16"/>
  <c r="L30" i="16"/>
  <c r="K30" i="16"/>
  <c r="J30" i="16"/>
  <c r="I30" i="16"/>
  <c r="L29" i="16"/>
  <c r="K29" i="16"/>
  <c r="J29" i="16"/>
  <c r="I29" i="16"/>
  <c r="L28" i="16"/>
  <c r="K28" i="16"/>
  <c r="J28" i="16"/>
  <c r="I28" i="16"/>
  <c r="L27" i="16"/>
  <c r="K27" i="16"/>
  <c r="J27" i="16"/>
  <c r="I27" i="16"/>
  <c r="L26" i="16"/>
  <c r="K26" i="16"/>
  <c r="J26" i="16"/>
  <c r="I26" i="16"/>
  <c r="L25" i="16"/>
  <c r="K25" i="16"/>
  <c r="J25" i="16"/>
  <c r="I25" i="16"/>
  <c r="L24" i="16"/>
  <c r="K24" i="16"/>
  <c r="J24" i="16"/>
  <c r="I24" i="16"/>
  <c r="L23" i="16"/>
  <c r="K23" i="16"/>
  <c r="J23" i="16"/>
  <c r="I23" i="16"/>
  <c r="L22" i="16"/>
  <c r="K22" i="16"/>
  <c r="J22" i="16"/>
  <c r="I22" i="16"/>
  <c r="L21" i="16"/>
  <c r="K21" i="16"/>
  <c r="J21" i="16"/>
  <c r="I21" i="16"/>
  <c r="L20" i="16"/>
  <c r="K20" i="16"/>
  <c r="J20" i="16"/>
  <c r="I20" i="16"/>
  <c r="L19" i="16"/>
  <c r="K19" i="16"/>
  <c r="J19" i="16"/>
  <c r="I19" i="16"/>
  <c r="L18" i="16"/>
  <c r="K18" i="16"/>
  <c r="J18" i="16"/>
  <c r="I18" i="16"/>
  <c r="L17" i="16"/>
  <c r="K17" i="16"/>
  <c r="J17" i="16"/>
  <c r="I17" i="16"/>
  <c r="L16" i="16"/>
  <c r="K16" i="16"/>
  <c r="J16" i="16"/>
  <c r="I16" i="16"/>
  <c r="L15" i="16"/>
  <c r="K15" i="16"/>
  <c r="J15" i="16"/>
  <c r="I15" i="16"/>
  <c r="L14" i="16"/>
  <c r="K14" i="16"/>
  <c r="J14" i="16"/>
  <c r="I14" i="16"/>
  <c r="L13" i="16"/>
  <c r="K13" i="16"/>
  <c r="J13" i="16"/>
  <c r="I13" i="16"/>
  <c r="L12" i="16"/>
  <c r="K12" i="16"/>
  <c r="J12" i="16"/>
  <c r="I12" i="16"/>
  <c r="L11" i="16"/>
  <c r="K11" i="16"/>
  <c r="J11" i="16"/>
  <c r="I11" i="16"/>
  <c r="L10" i="16"/>
  <c r="K10" i="16"/>
  <c r="J10" i="16"/>
  <c r="I10" i="16"/>
  <c r="L9" i="16"/>
  <c r="K9" i="16"/>
  <c r="J9" i="16"/>
  <c r="I9" i="16"/>
  <c r="L8" i="16"/>
  <c r="K8" i="16"/>
  <c r="J8" i="16"/>
  <c r="I8" i="16"/>
  <c r="L7" i="16"/>
  <c r="K7" i="16"/>
  <c r="J7" i="16"/>
  <c r="I7" i="16"/>
  <c r="L27" i="15"/>
  <c r="K27" i="15"/>
  <c r="J27" i="15"/>
  <c r="I27" i="15"/>
  <c r="L26" i="15"/>
  <c r="K26" i="15"/>
  <c r="J26" i="15"/>
  <c r="I26" i="15"/>
  <c r="L25" i="15"/>
  <c r="K25" i="15"/>
  <c r="J25" i="15"/>
  <c r="I25" i="15"/>
  <c r="L24" i="15"/>
  <c r="K24" i="15"/>
  <c r="J24" i="15"/>
  <c r="I24" i="15"/>
  <c r="L23" i="15"/>
  <c r="K23" i="15"/>
  <c r="J23" i="15"/>
  <c r="I23" i="15"/>
  <c r="L22" i="15"/>
  <c r="K22" i="15"/>
  <c r="J22" i="15"/>
  <c r="I22" i="15"/>
  <c r="L21" i="15"/>
  <c r="K21" i="15"/>
  <c r="J21" i="15"/>
  <c r="I21" i="15"/>
  <c r="L20" i="15"/>
  <c r="K20" i="15"/>
  <c r="J20" i="15"/>
  <c r="I20" i="15"/>
  <c r="L19" i="15"/>
  <c r="K19" i="15"/>
  <c r="J19" i="15"/>
  <c r="I19" i="15"/>
  <c r="L18" i="15"/>
  <c r="K18" i="15"/>
  <c r="J18" i="15"/>
  <c r="I18" i="15"/>
  <c r="L17" i="15"/>
  <c r="K17" i="15"/>
  <c r="J17" i="15"/>
  <c r="I17" i="15"/>
  <c r="L16" i="15"/>
  <c r="K16" i="15"/>
  <c r="J16" i="15"/>
  <c r="I16" i="15"/>
  <c r="L15" i="15"/>
  <c r="K15" i="15"/>
  <c r="J15" i="15"/>
  <c r="I15" i="15"/>
  <c r="L14" i="15"/>
  <c r="K14" i="15"/>
  <c r="J14" i="15"/>
  <c r="I14" i="15"/>
  <c r="L13" i="15"/>
  <c r="K13" i="15"/>
  <c r="J13" i="15"/>
  <c r="I13" i="15"/>
  <c r="L12" i="15"/>
  <c r="K12" i="15"/>
  <c r="J12" i="15"/>
  <c r="I12" i="15"/>
  <c r="L11" i="15"/>
  <c r="K11" i="15"/>
  <c r="J11" i="15"/>
  <c r="I11" i="15"/>
  <c r="L10" i="15"/>
  <c r="K10" i="15"/>
  <c r="J10" i="15"/>
  <c r="I10" i="15"/>
  <c r="L9" i="15"/>
  <c r="K9" i="15"/>
  <c r="J9" i="15"/>
  <c r="I9" i="15"/>
  <c r="L8" i="15"/>
  <c r="K8" i="15"/>
  <c r="J8" i="15"/>
  <c r="I8" i="15"/>
  <c r="L7" i="15"/>
  <c r="K7" i="15"/>
  <c r="J7" i="15"/>
  <c r="I7" i="15"/>
  <c r="L39" i="14"/>
  <c r="K39" i="14"/>
  <c r="J39" i="14"/>
  <c r="I39" i="14"/>
  <c r="L38" i="14"/>
  <c r="K38" i="14"/>
  <c r="J38" i="14"/>
  <c r="I38" i="14"/>
  <c r="L37" i="14"/>
  <c r="K37" i="14"/>
  <c r="J37" i="14"/>
  <c r="I37" i="14"/>
  <c r="L36" i="14"/>
  <c r="K36" i="14"/>
  <c r="J36" i="14"/>
  <c r="I36" i="14"/>
  <c r="L35" i="14"/>
  <c r="K35" i="14"/>
  <c r="J35" i="14"/>
  <c r="I35" i="14"/>
  <c r="L34" i="14"/>
  <c r="K34" i="14"/>
  <c r="J34" i="14"/>
  <c r="I34" i="14"/>
  <c r="L33" i="14"/>
  <c r="K33" i="14"/>
  <c r="J33" i="14"/>
  <c r="I33" i="14"/>
  <c r="L32" i="14"/>
  <c r="K32" i="14"/>
  <c r="J32" i="14"/>
  <c r="I32" i="14"/>
  <c r="L31" i="14"/>
  <c r="K31" i="14"/>
  <c r="J31" i="14"/>
  <c r="I31" i="14"/>
  <c r="L30" i="14"/>
  <c r="K30" i="14"/>
  <c r="J30" i="14"/>
  <c r="I30" i="14"/>
  <c r="L29" i="14"/>
  <c r="K29" i="14"/>
  <c r="J29" i="14"/>
  <c r="I29" i="14"/>
  <c r="L28" i="14"/>
  <c r="K28" i="14"/>
  <c r="J28" i="14"/>
  <c r="I28" i="14"/>
  <c r="L27" i="14"/>
  <c r="K27" i="14"/>
  <c r="J27" i="14"/>
  <c r="I27" i="14"/>
  <c r="L26" i="14"/>
  <c r="K26" i="14"/>
  <c r="J26" i="14"/>
  <c r="I26" i="14"/>
  <c r="L25" i="14"/>
  <c r="K25" i="14"/>
  <c r="J25" i="14"/>
  <c r="I25" i="14"/>
  <c r="L24" i="14"/>
  <c r="K24" i="14"/>
  <c r="J24" i="14"/>
  <c r="I24" i="14"/>
  <c r="L23" i="14"/>
  <c r="K23" i="14"/>
  <c r="J23" i="14"/>
  <c r="I23" i="14"/>
  <c r="L22" i="14"/>
  <c r="K22" i="14"/>
  <c r="J22" i="14"/>
  <c r="I22" i="14"/>
  <c r="L21" i="14"/>
  <c r="K21" i="14"/>
  <c r="J21" i="14"/>
  <c r="I21" i="14"/>
  <c r="L20" i="14"/>
  <c r="K20" i="14"/>
  <c r="J20" i="14"/>
  <c r="I20" i="14"/>
  <c r="L19" i="14"/>
  <c r="K19" i="14"/>
  <c r="J19" i="14"/>
  <c r="I19" i="14"/>
  <c r="L18" i="14"/>
  <c r="K18" i="14"/>
  <c r="J18" i="14"/>
  <c r="I18" i="14"/>
  <c r="L17" i="14"/>
  <c r="K17" i="14"/>
  <c r="J17" i="14"/>
  <c r="I17" i="14"/>
  <c r="L16" i="14"/>
  <c r="K16" i="14"/>
  <c r="J16" i="14"/>
  <c r="I16" i="14"/>
  <c r="L15" i="14"/>
  <c r="K15" i="14"/>
  <c r="J15" i="14"/>
  <c r="I15" i="14"/>
  <c r="L14" i="14"/>
  <c r="K14" i="14"/>
  <c r="J14" i="14"/>
  <c r="I14" i="14"/>
  <c r="L13" i="14"/>
  <c r="K13" i="14"/>
  <c r="J13" i="14"/>
  <c r="I13" i="14"/>
  <c r="L12" i="14"/>
  <c r="K12" i="14"/>
  <c r="J12" i="14"/>
  <c r="I12" i="14"/>
  <c r="L11" i="14"/>
  <c r="K11" i="14"/>
  <c r="J11" i="14"/>
  <c r="I11" i="14"/>
  <c r="L10" i="14"/>
  <c r="K10" i="14"/>
  <c r="J10" i="14"/>
  <c r="I10" i="14"/>
  <c r="L9" i="14"/>
  <c r="K9" i="14"/>
  <c r="J9" i="14"/>
  <c r="I9" i="14"/>
  <c r="L8" i="14"/>
  <c r="K8" i="14"/>
  <c r="J8" i="14"/>
  <c r="I8" i="14"/>
  <c r="L7" i="14"/>
  <c r="K7" i="14"/>
  <c r="J7" i="14"/>
  <c r="I7" i="14"/>
  <c r="L36" i="12"/>
  <c r="K36" i="12"/>
  <c r="J36" i="12"/>
  <c r="I36" i="12"/>
  <c r="L35" i="12"/>
  <c r="K35" i="12"/>
  <c r="J35" i="12"/>
  <c r="I35" i="12"/>
  <c r="L34" i="12"/>
  <c r="K34" i="12"/>
  <c r="J34" i="12"/>
  <c r="I34" i="12"/>
  <c r="L33" i="12"/>
  <c r="K33" i="12"/>
  <c r="J33" i="12"/>
  <c r="I33" i="12"/>
  <c r="L32" i="12"/>
  <c r="K32" i="12"/>
  <c r="J32" i="12"/>
  <c r="I32" i="12"/>
  <c r="L31" i="12"/>
  <c r="K31" i="12"/>
  <c r="J31" i="12"/>
  <c r="I31" i="12"/>
  <c r="L30" i="12"/>
  <c r="K30" i="12"/>
  <c r="J30" i="12"/>
  <c r="I30" i="12"/>
  <c r="L29" i="12"/>
  <c r="K29" i="12"/>
  <c r="J29" i="12"/>
  <c r="I29" i="12"/>
  <c r="L28" i="12"/>
  <c r="K28" i="12"/>
  <c r="J28" i="12"/>
  <c r="I28" i="12"/>
  <c r="L27" i="12"/>
  <c r="K27" i="12"/>
  <c r="J27" i="12"/>
  <c r="I27" i="12"/>
  <c r="L26" i="12"/>
  <c r="K26" i="12"/>
  <c r="J26" i="12"/>
  <c r="I26" i="12"/>
  <c r="L25" i="12"/>
  <c r="K25" i="12"/>
  <c r="J25" i="12"/>
  <c r="I25" i="12"/>
  <c r="L24" i="12"/>
  <c r="K24" i="12"/>
  <c r="J24" i="12"/>
  <c r="I24" i="12"/>
  <c r="L23" i="12"/>
  <c r="K23" i="12"/>
  <c r="J23" i="12"/>
  <c r="I23" i="12"/>
  <c r="L22" i="12"/>
  <c r="K22" i="12"/>
  <c r="J22" i="12"/>
  <c r="I22" i="12"/>
  <c r="L21" i="12"/>
  <c r="K21" i="12"/>
  <c r="J21" i="12"/>
  <c r="I21" i="12"/>
  <c r="L20" i="12"/>
  <c r="K20" i="12"/>
  <c r="J20" i="12"/>
  <c r="I20" i="12"/>
  <c r="L19" i="12"/>
  <c r="K19" i="12"/>
  <c r="J19" i="12"/>
  <c r="I19" i="12"/>
  <c r="L18" i="12"/>
  <c r="K18" i="12"/>
  <c r="J18" i="12"/>
  <c r="I18" i="12"/>
  <c r="L17" i="12"/>
  <c r="K17" i="12"/>
  <c r="J17" i="12"/>
  <c r="I17" i="12"/>
  <c r="L16" i="12"/>
  <c r="K16" i="12"/>
  <c r="J16" i="12"/>
  <c r="I16" i="12"/>
  <c r="L15" i="12"/>
  <c r="K15" i="12"/>
  <c r="J15" i="12"/>
  <c r="I15" i="12"/>
  <c r="L14" i="12"/>
  <c r="K14" i="12"/>
  <c r="J14" i="12"/>
  <c r="I14" i="12"/>
  <c r="L13" i="12"/>
  <c r="K13" i="12"/>
  <c r="J13" i="12"/>
  <c r="I13" i="12"/>
  <c r="L12" i="12"/>
  <c r="K12" i="12"/>
  <c r="J12" i="12"/>
  <c r="I12" i="12"/>
  <c r="L11" i="12"/>
  <c r="K11" i="12"/>
  <c r="J11" i="12"/>
  <c r="I11" i="12"/>
  <c r="L10" i="12"/>
  <c r="K10" i="12"/>
  <c r="J10" i="12"/>
  <c r="I10" i="12"/>
  <c r="L9" i="12"/>
  <c r="K9" i="12"/>
  <c r="J9" i="12"/>
  <c r="I9" i="12"/>
  <c r="L8" i="12"/>
  <c r="K8" i="12"/>
  <c r="J8" i="12"/>
  <c r="I8" i="12"/>
  <c r="L7" i="12"/>
  <c r="K7" i="12"/>
  <c r="J7" i="12"/>
  <c r="I7" i="12"/>
  <c r="I186" i="10" l="1"/>
  <c r="J186" i="10"/>
  <c r="K186" i="10"/>
  <c r="L186" i="10"/>
  <c r="I187" i="10"/>
  <c r="J187" i="10"/>
  <c r="K187" i="10"/>
  <c r="L187" i="10"/>
  <c r="I188" i="10"/>
  <c r="J188" i="10"/>
  <c r="K188" i="10"/>
  <c r="L188" i="10"/>
  <c r="I189" i="10"/>
  <c r="J189" i="10"/>
  <c r="K189" i="10"/>
  <c r="L189" i="10"/>
  <c r="I190" i="10"/>
  <c r="J190" i="10"/>
  <c r="K190" i="10"/>
  <c r="L190" i="10"/>
  <c r="I191" i="10"/>
  <c r="J191" i="10"/>
  <c r="K191" i="10"/>
  <c r="L191" i="10"/>
  <c r="I192" i="10"/>
  <c r="J192" i="10"/>
  <c r="K192" i="10"/>
  <c r="L192" i="10"/>
  <c r="I193" i="10"/>
  <c r="J193" i="10"/>
  <c r="K193" i="10"/>
  <c r="L193" i="10"/>
  <c r="I194" i="10"/>
  <c r="J194" i="10"/>
  <c r="K194" i="10"/>
  <c r="L194" i="10"/>
  <c r="I195" i="10"/>
  <c r="J195" i="10"/>
  <c r="K195" i="10"/>
  <c r="L195" i="10"/>
  <c r="I196" i="10"/>
  <c r="J196" i="10"/>
  <c r="K196" i="10"/>
  <c r="L196" i="10"/>
  <c r="I197" i="10"/>
  <c r="J197" i="10"/>
  <c r="K197" i="10"/>
  <c r="L197" i="10"/>
  <c r="I198" i="10"/>
  <c r="J198" i="10"/>
  <c r="K198" i="10"/>
  <c r="L198" i="10"/>
  <c r="I199" i="10"/>
  <c r="J199" i="10"/>
  <c r="K199" i="10"/>
  <c r="L199" i="10"/>
  <c r="J185" i="10"/>
  <c r="K185" i="10"/>
  <c r="L185" i="10"/>
  <c r="I185" i="10"/>
  <c r="I201" i="10"/>
  <c r="J201" i="10"/>
  <c r="K201" i="10"/>
  <c r="L201" i="10"/>
  <c r="I202" i="10"/>
  <c r="J202" i="10"/>
  <c r="K202" i="10"/>
  <c r="L202" i="10"/>
  <c r="I203" i="10"/>
  <c r="J203" i="10"/>
  <c r="K203" i="10"/>
  <c r="L203" i="10"/>
  <c r="I204" i="10"/>
  <c r="J204" i="10"/>
  <c r="K204" i="10"/>
  <c r="L204" i="10"/>
  <c r="I205" i="10"/>
  <c r="J205" i="10"/>
  <c r="K205" i="10"/>
  <c r="L205" i="10"/>
  <c r="I206" i="10"/>
  <c r="J206" i="10"/>
  <c r="K206" i="10"/>
  <c r="L206" i="10"/>
  <c r="I207" i="10"/>
  <c r="J207" i="10"/>
  <c r="K207" i="10"/>
  <c r="L207" i="10"/>
  <c r="I208" i="10"/>
  <c r="J208" i="10"/>
  <c r="K208" i="10"/>
  <c r="L208" i="10"/>
  <c r="I209" i="10"/>
  <c r="J209" i="10"/>
  <c r="K209" i="10"/>
  <c r="L209" i="10"/>
  <c r="I210" i="10"/>
  <c r="J210" i="10"/>
  <c r="K210" i="10"/>
  <c r="L210" i="10"/>
  <c r="I211" i="10"/>
  <c r="J211" i="10"/>
  <c r="K211" i="10"/>
  <c r="L211" i="10"/>
  <c r="I212" i="10"/>
  <c r="J212" i="10"/>
  <c r="K212" i="10"/>
  <c r="L212" i="10"/>
  <c r="I213" i="10"/>
  <c r="J213" i="10"/>
  <c r="K213" i="10"/>
  <c r="L213" i="10"/>
  <c r="I214" i="10"/>
  <c r="J214" i="10"/>
  <c r="K214" i="10"/>
  <c r="L214" i="10"/>
  <c r="I215" i="10"/>
  <c r="J215" i="10"/>
  <c r="K215" i="10"/>
  <c r="L215" i="10"/>
  <c r="I216" i="10"/>
  <c r="J216" i="10"/>
  <c r="K216" i="10"/>
  <c r="L216" i="10"/>
  <c r="I217" i="10"/>
  <c r="J217" i="10"/>
  <c r="K217" i="10"/>
  <c r="L217" i="10"/>
  <c r="I218" i="10"/>
  <c r="J218" i="10"/>
  <c r="K218" i="10"/>
  <c r="L218" i="10"/>
  <c r="I219" i="10"/>
  <c r="J219" i="10"/>
  <c r="K219" i="10"/>
  <c r="L219" i="10"/>
  <c r="I220" i="10"/>
  <c r="J220" i="10"/>
  <c r="K220" i="10"/>
  <c r="L220" i="10"/>
  <c r="I221" i="10"/>
  <c r="J221" i="10"/>
  <c r="K221" i="10"/>
  <c r="L221" i="10"/>
  <c r="I222" i="10"/>
  <c r="J222" i="10"/>
  <c r="K222" i="10"/>
  <c r="L222" i="10"/>
  <c r="J200" i="10"/>
  <c r="K200" i="10"/>
  <c r="L200" i="10"/>
  <c r="I200" i="10"/>
  <c r="I167" i="10"/>
  <c r="J167" i="10"/>
  <c r="K167" i="10"/>
  <c r="L167" i="10"/>
  <c r="I168" i="10"/>
  <c r="J168" i="10"/>
  <c r="K168" i="10"/>
  <c r="L168" i="10"/>
  <c r="I169" i="10"/>
  <c r="J169" i="10"/>
  <c r="K169" i="10"/>
  <c r="L169" i="10"/>
  <c r="I170" i="10"/>
  <c r="J170" i="10"/>
  <c r="K170" i="10"/>
  <c r="L170" i="10"/>
  <c r="I171" i="10"/>
  <c r="J171" i="10"/>
  <c r="K171" i="10"/>
  <c r="L171" i="10"/>
  <c r="I172" i="10"/>
  <c r="J172" i="10"/>
  <c r="K172" i="10"/>
  <c r="L172" i="10"/>
  <c r="I173" i="10"/>
  <c r="J173" i="10"/>
  <c r="K173" i="10"/>
  <c r="L173" i="10"/>
  <c r="I174" i="10"/>
  <c r="J174" i="10"/>
  <c r="K174" i="10"/>
  <c r="L174" i="10"/>
  <c r="I175" i="10"/>
  <c r="J175" i="10"/>
  <c r="K175" i="10"/>
  <c r="L175" i="10"/>
  <c r="I176" i="10"/>
  <c r="J176" i="10"/>
  <c r="K176" i="10"/>
  <c r="L176" i="10"/>
  <c r="I177" i="10"/>
  <c r="J177" i="10"/>
  <c r="K177" i="10"/>
  <c r="L177" i="10"/>
  <c r="I178" i="10"/>
  <c r="J178" i="10"/>
  <c r="K178" i="10"/>
  <c r="L178" i="10"/>
  <c r="I179" i="10"/>
  <c r="J179" i="10"/>
  <c r="K179" i="10"/>
  <c r="L179" i="10"/>
  <c r="I180" i="10"/>
  <c r="J180" i="10"/>
  <c r="K180" i="10"/>
  <c r="L180" i="10"/>
  <c r="I181" i="10"/>
  <c r="J181" i="10"/>
  <c r="K181" i="10"/>
  <c r="L181" i="10"/>
  <c r="I182" i="10"/>
  <c r="J182" i="10"/>
  <c r="K182" i="10"/>
  <c r="L182" i="10"/>
  <c r="I183" i="10"/>
  <c r="J183" i="10"/>
  <c r="K183" i="10"/>
  <c r="L183" i="10"/>
  <c r="I184" i="10"/>
  <c r="J184" i="10"/>
  <c r="K184" i="10"/>
  <c r="L184" i="10"/>
  <c r="J166" i="10"/>
  <c r="K166" i="10"/>
  <c r="L166" i="10"/>
  <c r="I166" i="10"/>
  <c r="I148" i="10"/>
  <c r="J148" i="10"/>
  <c r="K148" i="10"/>
  <c r="L148" i="10"/>
  <c r="I149" i="10"/>
  <c r="J149" i="10"/>
  <c r="K149" i="10"/>
  <c r="L149" i="10"/>
  <c r="I150" i="10"/>
  <c r="J150" i="10"/>
  <c r="K150" i="10"/>
  <c r="L150" i="10"/>
  <c r="I151" i="10"/>
  <c r="J151" i="10"/>
  <c r="K151" i="10"/>
  <c r="L151" i="10"/>
  <c r="I152" i="10"/>
  <c r="J152" i="10"/>
  <c r="K152" i="10"/>
  <c r="L152" i="10"/>
  <c r="I153" i="10"/>
  <c r="J153" i="10"/>
  <c r="K153" i="10"/>
  <c r="L153" i="10"/>
  <c r="I154" i="10"/>
  <c r="J154" i="10"/>
  <c r="K154" i="10"/>
  <c r="L154" i="10"/>
  <c r="I155" i="10"/>
  <c r="J155" i="10"/>
  <c r="K155" i="10"/>
  <c r="L155" i="10"/>
  <c r="I156" i="10"/>
  <c r="J156" i="10"/>
  <c r="K156" i="10"/>
  <c r="L156" i="10"/>
  <c r="I157" i="10"/>
  <c r="J157" i="10"/>
  <c r="K157" i="10"/>
  <c r="L157" i="10"/>
  <c r="I158" i="10"/>
  <c r="J158" i="10"/>
  <c r="K158" i="10"/>
  <c r="L158" i="10"/>
  <c r="I159" i="10"/>
  <c r="J159" i="10"/>
  <c r="K159" i="10"/>
  <c r="L159" i="10"/>
  <c r="I160" i="10"/>
  <c r="J160" i="10"/>
  <c r="K160" i="10"/>
  <c r="L160" i="10"/>
  <c r="I161" i="10"/>
  <c r="J161" i="10"/>
  <c r="K161" i="10"/>
  <c r="L161" i="10"/>
  <c r="I162" i="10"/>
  <c r="J162" i="10"/>
  <c r="K162" i="10"/>
  <c r="L162" i="10"/>
  <c r="I163" i="10"/>
  <c r="J163" i="10"/>
  <c r="K163" i="10"/>
  <c r="L163" i="10"/>
  <c r="I164" i="10"/>
  <c r="J164" i="10"/>
  <c r="K164" i="10"/>
  <c r="L164" i="10"/>
  <c r="I165" i="10"/>
  <c r="J165" i="10"/>
  <c r="K165" i="10"/>
  <c r="L165" i="10"/>
  <c r="J147" i="10"/>
  <c r="K147" i="10"/>
  <c r="L147" i="10"/>
  <c r="I147" i="10"/>
  <c r="I126" i="10"/>
  <c r="J126" i="10"/>
  <c r="K126" i="10"/>
  <c r="L126" i="10"/>
  <c r="I127" i="10"/>
  <c r="J127" i="10"/>
  <c r="K127" i="10"/>
  <c r="L127" i="10"/>
  <c r="J128" i="10"/>
  <c r="K128" i="10"/>
  <c r="L128" i="10"/>
  <c r="J129" i="10"/>
  <c r="K129" i="10"/>
  <c r="L129" i="10"/>
  <c r="I130" i="10"/>
  <c r="J130" i="10"/>
  <c r="K130" i="10"/>
  <c r="L130" i="10"/>
  <c r="I131" i="10"/>
  <c r="J131" i="10"/>
  <c r="K131" i="10"/>
  <c r="L131" i="10"/>
  <c r="I132" i="10"/>
  <c r="J132" i="10"/>
  <c r="K132" i="10"/>
  <c r="L132" i="10"/>
  <c r="I133" i="10"/>
  <c r="J133" i="10"/>
  <c r="K133" i="10"/>
  <c r="L133" i="10"/>
  <c r="I134" i="10"/>
  <c r="J134" i="10"/>
  <c r="K134" i="10"/>
  <c r="L134" i="10"/>
  <c r="I135" i="10"/>
  <c r="J135" i="10"/>
  <c r="K135" i="10"/>
  <c r="L135" i="10"/>
  <c r="I136" i="10"/>
  <c r="J136" i="10"/>
  <c r="K136" i="10"/>
  <c r="L136" i="10"/>
  <c r="I137" i="10"/>
  <c r="J137" i="10"/>
  <c r="K137" i="10"/>
  <c r="L137" i="10"/>
  <c r="I138" i="10"/>
  <c r="J138" i="10"/>
  <c r="K138" i="10"/>
  <c r="L138" i="10"/>
  <c r="I139" i="10"/>
  <c r="J139" i="10"/>
  <c r="K139" i="10"/>
  <c r="L139" i="10"/>
  <c r="I140" i="10"/>
  <c r="J140" i="10"/>
  <c r="K140" i="10"/>
  <c r="L140" i="10"/>
  <c r="I141" i="10"/>
  <c r="J141" i="10"/>
  <c r="K141" i="10"/>
  <c r="L141" i="10"/>
  <c r="I142" i="10"/>
  <c r="J142" i="10"/>
  <c r="K142" i="10"/>
  <c r="L142" i="10"/>
  <c r="I143" i="10"/>
  <c r="J143" i="10"/>
  <c r="K143" i="10"/>
  <c r="L143" i="10"/>
  <c r="I144" i="10"/>
  <c r="J144" i="10"/>
  <c r="K144" i="10"/>
  <c r="L144" i="10"/>
  <c r="I145" i="10"/>
  <c r="J145" i="10"/>
  <c r="K145" i="10"/>
  <c r="L145" i="10"/>
  <c r="I146" i="10"/>
  <c r="J146" i="10"/>
  <c r="K146" i="10"/>
  <c r="L146" i="10"/>
  <c r="J125" i="10"/>
  <c r="K125" i="10"/>
  <c r="L125" i="10"/>
  <c r="I125" i="10"/>
  <c r="I105" i="10"/>
  <c r="J105" i="10"/>
  <c r="K105" i="10"/>
  <c r="L105" i="10"/>
  <c r="I106" i="10"/>
  <c r="J106" i="10"/>
  <c r="K106" i="10"/>
  <c r="L106" i="10"/>
  <c r="I107" i="10"/>
  <c r="J107" i="10"/>
  <c r="K107" i="10"/>
  <c r="L107" i="10"/>
  <c r="I108" i="10"/>
  <c r="J108" i="10"/>
  <c r="K108" i="10"/>
  <c r="L108" i="10"/>
  <c r="I109" i="10"/>
  <c r="J109" i="10"/>
  <c r="K109" i="10"/>
  <c r="L109" i="10"/>
  <c r="I110" i="10"/>
  <c r="J110" i="10"/>
  <c r="K110" i="10"/>
  <c r="L110" i="10"/>
  <c r="I111" i="10"/>
  <c r="J111" i="10"/>
  <c r="K111" i="10"/>
  <c r="L111" i="10"/>
  <c r="I112" i="10"/>
  <c r="J112" i="10"/>
  <c r="K112" i="10"/>
  <c r="L112" i="10"/>
  <c r="I113" i="10"/>
  <c r="J113" i="10"/>
  <c r="K113" i="10"/>
  <c r="L113" i="10"/>
  <c r="I114" i="10"/>
  <c r="J114" i="10"/>
  <c r="K114" i="10"/>
  <c r="L114" i="10"/>
  <c r="I115" i="10"/>
  <c r="J115" i="10"/>
  <c r="K115" i="10"/>
  <c r="L115" i="10"/>
  <c r="I116" i="10"/>
  <c r="J116" i="10"/>
  <c r="K116" i="10"/>
  <c r="L116" i="10"/>
  <c r="I117" i="10"/>
  <c r="J117" i="10"/>
  <c r="K117" i="10"/>
  <c r="L117" i="10"/>
  <c r="I118" i="10"/>
  <c r="J118" i="10"/>
  <c r="K118" i="10"/>
  <c r="L118" i="10"/>
  <c r="I119" i="10"/>
  <c r="J119" i="10"/>
  <c r="K119" i="10"/>
  <c r="L119" i="10"/>
  <c r="I120" i="10"/>
  <c r="J120" i="10"/>
  <c r="K120" i="10"/>
  <c r="L120" i="10"/>
  <c r="I121" i="10"/>
  <c r="J121" i="10"/>
  <c r="K121" i="10"/>
  <c r="L121" i="10"/>
  <c r="I122" i="10"/>
  <c r="J122" i="10"/>
  <c r="K122" i="10"/>
  <c r="L122" i="10"/>
  <c r="I123" i="10"/>
  <c r="J123" i="10"/>
  <c r="K123" i="10"/>
  <c r="L123" i="10"/>
  <c r="I124" i="10"/>
  <c r="J124" i="10"/>
  <c r="K124" i="10"/>
  <c r="L124" i="10"/>
  <c r="J104" i="10"/>
  <c r="K104" i="10"/>
  <c r="L104" i="10"/>
  <c r="I104" i="10"/>
  <c r="I36" i="10"/>
  <c r="J36" i="10"/>
  <c r="K36" i="10"/>
  <c r="L36" i="10"/>
  <c r="I37" i="10"/>
  <c r="J37" i="10"/>
  <c r="K37" i="10"/>
  <c r="L37" i="10"/>
  <c r="I38" i="10"/>
  <c r="J38" i="10"/>
  <c r="K38" i="10"/>
  <c r="L38" i="10"/>
  <c r="I39" i="10"/>
  <c r="J39" i="10"/>
  <c r="K39" i="10"/>
  <c r="L39" i="10"/>
  <c r="I40" i="10"/>
  <c r="J40" i="10"/>
  <c r="K40" i="10"/>
  <c r="L40" i="10"/>
  <c r="I41" i="10"/>
  <c r="J41" i="10"/>
  <c r="K41" i="10"/>
  <c r="L41" i="10"/>
  <c r="I42" i="10"/>
  <c r="J42" i="10"/>
  <c r="K42" i="10"/>
  <c r="L42" i="10"/>
  <c r="I43" i="10"/>
  <c r="J43" i="10"/>
  <c r="K43" i="10"/>
  <c r="L43" i="10"/>
  <c r="I44" i="10"/>
  <c r="J44" i="10"/>
  <c r="K44" i="10"/>
  <c r="L44" i="10"/>
  <c r="I45" i="10"/>
  <c r="J45" i="10"/>
  <c r="K45" i="10"/>
  <c r="L45" i="10"/>
  <c r="I46" i="10"/>
  <c r="J46" i="10"/>
  <c r="K46" i="10"/>
  <c r="L46" i="10"/>
  <c r="I47" i="10"/>
  <c r="J47" i="10"/>
  <c r="K47" i="10"/>
  <c r="L47" i="10"/>
  <c r="I48" i="10"/>
  <c r="J48" i="10"/>
  <c r="K48" i="10"/>
  <c r="L48" i="10"/>
  <c r="I49" i="10"/>
  <c r="J49" i="10"/>
  <c r="K49" i="10"/>
  <c r="L49" i="10"/>
  <c r="I50" i="10"/>
  <c r="J50" i="10"/>
  <c r="K50" i="10"/>
  <c r="L50" i="10"/>
  <c r="I51" i="10"/>
  <c r="J51" i="10"/>
  <c r="K51" i="10"/>
  <c r="L51" i="10"/>
  <c r="I52" i="10"/>
  <c r="J52" i="10"/>
  <c r="K52" i="10"/>
  <c r="L52" i="10"/>
  <c r="I53" i="10"/>
  <c r="J53" i="10"/>
  <c r="K53" i="10"/>
  <c r="L53" i="10"/>
  <c r="I54" i="10"/>
  <c r="J54" i="10"/>
  <c r="K54" i="10"/>
  <c r="L54" i="10"/>
  <c r="I55" i="10"/>
  <c r="J55" i="10"/>
  <c r="K55" i="10"/>
  <c r="L55" i="10"/>
  <c r="I56" i="10"/>
  <c r="J56" i="10"/>
  <c r="K56" i="10"/>
  <c r="L56" i="10"/>
  <c r="I57" i="10"/>
  <c r="J57" i="10"/>
  <c r="K57" i="10"/>
  <c r="L57" i="10"/>
  <c r="I58" i="10"/>
  <c r="J58" i="10"/>
  <c r="K58" i="10"/>
  <c r="L58" i="10"/>
  <c r="I59" i="10"/>
  <c r="J59" i="10"/>
  <c r="K59" i="10"/>
  <c r="L59" i="10"/>
  <c r="I60" i="10"/>
  <c r="J60" i="10"/>
  <c r="K60" i="10"/>
  <c r="L60" i="10"/>
  <c r="I61" i="10"/>
  <c r="J61" i="10"/>
  <c r="K61" i="10"/>
  <c r="L61" i="10"/>
  <c r="I62" i="10"/>
  <c r="J62" i="10"/>
  <c r="K62" i="10"/>
  <c r="L62" i="10"/>
  <c r="I63" i="10"/>
  <c r="J63" i="10"/>
  <c r="K63" i="10"/>
  <c r="L63" i="10"/>
  <c r="I64" i="10"/>
  <c r="J64" i="10"/>
  <c r="K64" i="10"/>
  <c r="L64" i="10"/>
  <c r="I65" i="10"/>
  <c r="J65" i="10"/>
  <c r="K65" i="10"/>
  <c r="L65" i="10"/>
  <c r="I66" i="10"/>
  <c r="J66" i="10"/>
  <c r="K66" i="10"/>
  <c r="L66" i="10"/>
  <c r="I67" i="10"/>
  <c r="J67" i="10"/>
  <c r="K67" i="10"/>
  <c r="L67" i="10"/>
  <c r="J35" i="10"/>
  <c r="K35" i="10"/>
  <c r="L35" i="10"/>
  <c r="I35" i="10"/>
  <c r="I12" i="10"/>
  <c r="J12" i="10"/>
  <c r="I7" i="10"/>
  <c r="J7" i="10"/>
  <c r="K7" i="10"/>
  <c r="L7" i="10"/>
  <c r="I8" i="10"/>
  <c r="J8" i="10"/>
  <c r="K8" i="10"/>
  <c r="L8" i="10"/>
  <c r="I9" i="10"/>
  <c r="J9" i="10"/>
  <c r="K9" i="10"/>
  <c r="L9" i="10"/>
  <c r="I10" i="10"/>
  <c r="J10" i="10"/>
  <c r="K10" i="10"/>
  <c r="L10" i="10"/>
  <c r="I11" i="10"/>
  <c r="J11" i="10"/>
  <c r="K11" i="10"/>
  <c r="L11" i="10"/>
  <c r="K12" i="10"/>
  <c r="L12" i="10"/>
  <c r="I13" i="10"/>
  <c r="J13" i="10"/>
  <c r="K13" i="10"/>
  <c r="L13" i="10"/>
  <c r="I14" i="10"/>
  <c r="J14" i="10"/>
  <c r="K14" i="10"/>
  <c r="L14" i="10"/>
  <c r="I15" i="10"/>
  <c r="J15" i="10"/>
  <c r="K15" i="10"/>
  <c r="L15" i="10"/>
  <c r="I16" i="10"/>
  <c r="J16" i="10"/>
  <c r="K16" i="10"/>
  <c r="L16" i="10"/>
  <c r="I17" i="10"/>
  <c r="J17" i="10"/>
  <c r="K17" i="10"/>
  <c r="L17" i="10"/>
  <c r="I18" i="10"/>
  <c r="J18" i="10"/>
  <c r="K18" i="10"/>
  <c r="L18" i="10"/>
  <c r="I19" i="10"/>
  <c r="J19" i="10"/>
  <c r="K19" i="10"/>
  <c r="L19" i="10"/>
  <c r="I20" i="10"/>
  <c r="J20" i="10"/>
  <c r="K20" i="10"/>
  <c r="L20" i="10"/>
  <c r="I21" i="10"/>
  <c r="J21" i="10"/>
  <c r="K21" i="10"/>
  <c r="L21" i="10"/>
  <c r="I22" i="10"/>
  <c r="J22" i="10"/>
  <c r="K22" i="10"/>
  <c r="L22" i="10"/>
  <c r="I23" i="10"/>
  <c r="J23" i="10"/>
  <c r="K23" i="10"/>
  <c r="L23" i="10"/>
  <c r="I24" i="10"/>
  <c r="J24" i="10"/>
  <c r="K24" i="10"/>
  <c r="L24" i="10"/>
  <c r="I25" i="10"/>
  <c r="J25" i="10"/>
  <c r="K25" i="10"/>
  <c r="L25" i="10"/>
  <c r="I26" i="10"/>
  <c r="J26" i="10"/>
  <c r="K26" i="10"/>
  <c r="L26" i="10"/>
  <c r="I27" i="10"/>
  <c r="J27" i="10"/>
  <c r="K27" i="10"/>
  <c r="L27" i="10"/>
  <c r="I28" i="10"/>
  <c r="J28" i="10"/>
  <c r="K28" i="10"/>
  <c r="L28" i="10"/>
  <c r="I29" i="10"/>
  <c r="J29" i="10"/>
  <c r="K29" i="10"/>
  <c r="L29" i="10"/>
  <c r="I30" i="10"/>
  <c r="J30" i="10"/>
  <c r="K30" i="10"/>
  <c r="L30" i="10"/>
  <c r="I31" i="10"/>
  <c r="J31" i="10"/>
  <c r="K31" i="10"/>
  <c r="L31" i="10"/>
  <c r="I32" i="10"/>
  <c r="J32" i="10"/>
  <c r="K32" i="10"/>
  <c r="L32" i="10"/>
  <c r="I33" i="10"/>
  <c r="J33" i="10"/>
  <c r="K33" i="10"/>
  <c r="L33" i="10"/>
  <c r="I34" i="10"/>
  <c r="J34" i="10"/>
  <c r="K34" i="10"/>
  <c r="L34" i="10"/>
  <c r="J6" i="10"/>
  <c r="K6" i="10"/>
  <c r="L6" i="10"/>
  <c r="I6" i="10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I32" i="1" l="1"/>
  <c r="M33" i="12"/>
  <c r="N33" i="12" s="1"/>
  <c r="M31" i="10"/>
  <c r="N31" i="10" s="1"/>
  <c r="I24" i="1"/>
  <c r="M25" i="12"/>
  <c r="N25" i="12" s="1"/>
  <c r="M23" i="10"/>
  <c r="N23" i="10" s="1"/>
  <c r="I16" i="1"/>
  <c r="M17" i="12"/>
  <c r="N17" i="12" s="1"/>
  <c r="M15" i="10"/>
  <c r="N15" i="10" s="1"/>
  <c r="I8" i="1"/>
  <c r="M9" i="12"/>
  <c r="N9" i="12" s="1"/>
  <c r="M7" i="10"/>
  <c r="N7" i="10" s="1"/>
  <c r="I35" i="1"/>
  <c r="M36" i="12"/>
  <c r="N36" i="12" s="1"/>
  <c r="M34" i="10"/>
  <c r="N34" i="10" s="1"/>
  <c r="I23" i="1"/>
  <c r="M24" i="12"/>
  <c r="N24" i="12" s="1"/>
  <c r="M22" i="10"/>
  <c r="N22" i="10" s="1"/>
  <c r="I11" i="1"/>
  <c r="M12" i="12"/>
  <c r="N12" i="12" s="1"/>
  <c r="M10" i="10"/>
  <c r="N10" i="10" s="1"/>
  <c r="I7" i="1"/>
  <c r="M8" i="12"/>
  <c r="N8" i="12" s="1"/>
  <c r="I27" i="1"/>
  <c r="M28" i="12"/>
  <c r="N28" i="12" s="1"/>
  <c r="M26" i="10"/>
  <c r="N26" i="10" s="1"/>
  <c r="I19" i="1"/>
  <c r="M20" i="12"/>
  <c r="N20" i="12" s="1"/>
  <c r="M18" i="10"/>
  <c r="N18" i="10" s="1"/>
  <c r="I15" i="1"/>
  <c r="M16" i="12"/>
  <c r="N16" i="12" s="1"/>
  <c r="M14" i="10"/>
  <c r="N14" i="10" s="1"/>
  <c r="I34" i="1"/>
  <c r="M35" i="12"/>
  <c r="N35" i="12" s="1"/>
  <c r="M33" i="10"/>
  <c r="N33" i="10" s="1"/>
  <c r="I30" i="1"/>
  <c r="M31" i="12"/>
  <c r="N31" i="12" s="1"/>
  <c r="M29" i="10"/>
  <c r="N29" i="10" s="1"/>
  <c r="I26" i="1"/>
  <c r="M27" i="12"/>
  <c r="N27" i="12" s="1"/>
  <c r="M25" i="10"/>
  <c r="N25" i="10" s="1"/>
  <c r="I22" i="1"/>
  <c r="M23" i="12"/>
  <c r="N23" i="12" s="1"/>
  <c r="M21" i="10"/>
  <c r="N21" i="10" s="1"/>
  <c r="I18" i="1"/>
  <c r="M19" i="12"/>
  <c r="N19" i="12" s="1"/>
  <c r="M17" i="10"/>
  <c r="N17" i="10" s="1"/>
  <c r="I14" i="1"/>
  <c r="M15" i="12"/>
  <c r="N15" i="12" s="1"/>
  <c r="M13" i="10"/>
  <c r="N13" i="10" s="1"/>
  <c r="I10" i="1"/>
  <c r="M11" i="12"/>
  <c r="N11" i="12" s="1"/>
  <c r="M9" i="10"/>
  <c r="N9" i="10" s="1"/>
  <c r="I6" i="1"/>
  <c r="M7" i="12"/>
  <c r="N7" i="12" s="1"/>
  <c r="M6" i="10"/>
  <c r="N6" i="10" s="1"/>
  <c r="I28" i="1"/>
  <c r="M29" i="12"/>
  <c r="N29" i="12" s="1"/>
  <c r="M27" i="10"/>
  <c r="N27" i="10" s="1"/>
  <c r="I20" i="1"/>
  <c r="M21" i="12"/>
  <c r="N21" i="12" s="1"/>
  <c r="M19" i="10"/>
  <c r="N19" i="10" s="1"/>
  <c r="I12" i="1"/>
  <c r="M13" i="12"/>
  <c r="N13" i="12" s="1"/>
  <c r="M11" i="10"/>
  <c r="N11" i="10" s="1"/>
  <c r="I31" i="1"/>
  <c r="M32" i="12"/>
  <c r="N32" i="12" s="1"/>
  <c r="M30" i="10"/>
  <c r="N30" i="10" s="1"/>
  <c r="I33" i="1"/>
  <c r="M34" i="12"/>
  <c r="N34" i="12" s="1"/>
  <c r="M32" i="10"/>
  <c r="N32" i="10" s="1"/>
  <c r="I29" i="1"/>
  <c r="M30" i="12"/>
  <c r="N30" i="12" s="1"/>
  <c r="M28" i="10"/>
  <c r="N28" i="10" s="1"/>
  <c r="I25" i="1"/>
  <c r="M26" i="12"/>
  <c r="N26" i="12" s="1"/>
  <c r="M24" i="10"/>
  <c r="N24" i="10" s="1"/>
  <c r="I21" i="1"/>
  <c r="M22" i="12"/>
  <c r="N22" i="12" s="1"/>
  <c r="M20" i="10"/>
  <c r="N20" i="10" s="1"/>
  <c r="I17" i="1"/>
  <c r="M18" i="12"/>
  <c r="N18" i="12" s="1"/>
  <c r="M16" i="10"/>
  <c r="N16" i="10" s="1"/>
  <c r="I13" i="1"/>
  <c r="M14" i="12"/>
  <c r="N14" i="12" s="1"/>
  <c r="M12" i="10"/>
  <c r="N12" i="10" s="1"/>
  <c r="I9" i="1"/>
  <c r="M10" i="12"/>
  <c r="N10" i="12" s="1"/>
  <c r="M8" i="10"/>
  <c r="N8" i="10" s="1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I32" i="2" s="1"/>
  <c r="H33" i="2"/>
  <c r="H34" i="2"/>
  <c r="H35" i="2"/>
  <c r="H36" i="2"/>
  <c r="H37" i="2"/>
  <c r="H38" i="2"/>
  <c r="H39" i="2"/>
  <c r="H6" i="2"/>
  <c r="H6" i="3"/>
  <c r="H6" i="4"/>
  <c r="H6" i="5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6" i="6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6" i="7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6" i="9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6" i="8"/>
  <c r="I17" i="8" l="1"/>
  <c r="M18" i="22"/>
  <c r="N18" i="22" s="1"/>
  <c r="M196" i="10"/>
  <c r="N196" i="10" s="1"/>
  <c r="I9" i="8"/>
  <c r="M10" i="22"/>
  <c r="N10" i="22" s="1"/>
  <c r="M188" i="10"/>
  <c r="N188" i="10" s="1"/>
  <c r="I20" i="9"/>
  <c r="M21" i="21"/>
  <c r="N21" i="21" s="1"/>
  <c r="M214" i="10"/>
  <c r="N214" i="10" s="1"/>
  <c r="I8" i="9"/>
  <c r="M9" i="21"/>
  <c r="N9" i="21" s="1"/>
  <c r="M202" i="10"/>
  <c r="N202" i="10" s="1"/>
  <c r="I11" i="7"/>
  <c r="M12" i="19"/>
  <c r="N12" i="19" s="1"/>
  <c r="M171" i="10"/>
  <c r="N171" i="10" s="1"/>
  <c r="I22" i="6"/>
  <c r="M23" i="18"/>
  <c r="N23" i="18" s="1"/>
  <c r="M163" i="10"/>
  <c r="N163" i="10" s="1"/>
  <c r="I14" i="6"/>
  <c r="M15" i="18"/>
  <c r="N15" i="18" s="1"/>
  <c r="M155" i="10"/>
  <c r="N155" i="10" s="1"/>
  <c r="I35" i="2"/>
  <c r="M35" i="14"/>
  <c r="N35" i="14" s="1"/>
  <c r="M63" i="10"/>
  <c r="N63" i="10" s="1"/>
  <c r="I23" i="2"/>
  <c r="M24" i="14"/>
  <c r="N24" i="14" s="1"/>
  <c r="M52" i="10"/>
  <c r="N52" i="10" s="1"/>
  <c r="I11" i="2"/>
  <c r="M12" i="14"/>
  <c r="N12" i="14" s="1"/>
  <c r="M40" i="10"/>
  <c r="N40" i="10" s="1"/>
  <c r="I34" i="3"/>
  <c r="M35" i="16"/>
  <c r="N35" i="16" s="1"/>
  <c r="I22" i="3"/>
  <c r="M23" i="16"/>
  <c r="N23" i="16" s="1"/>
  <c r="I10" i="3"/>
  <c r="M11" i="16"/>
  <c r="N11" i="16" s="1"/>
  <c r="I18" i="4"/>
  <c r="M19" i="15"/>
  <c r="N19" i="15" s="1"/>
  <c r="M116" i="10"/>
  <c r="N116" i="10" s="1"/>
  <c r="I23" i="5"/>
  <c r="M24" i="17"/>
  <c r="N24" i="17" s="1"/>
  <c r="M142" i="10"/>
  <c r="N142" i="10" s="1"/>
  <c r="I20" i="8"/>
  <c r="M21" i="22"/>
  <c r="N21" i="22" s="1"/>
  <c r="M199" i="10"/>
  <c r="N199" i="10" s="1"/>
  <c r="I16" i="8"/>
  <c r="M17" i="22"/>
  <c r="N17" i="22" s="1"/>
  <c r="M195" i="10"/>
  <c r="N195" i="10" s="1"/>
  <c r="I12" i="8"/>
  <c r="M13" i="22"/>
  <c r="N13" i="22" s="1"/>
  <c r="M191" i="10"/>
  <c r="N191" i="10" s="1"/>
  <c r="I8" i="8"/>
  <c r="M9" i="22"/>
  <c r="N9" i="22" s="1"/>
  <c r="M187" i="10"/>
  <c r="N187" i="10" s="1"/>
  <c r="I27" i="9"/>
  <c r="M28" i="21"/>
  <c r="N28" i="21" s="1"/>
  <c r="M221" i="10"/>
  <c r="N221" i="10" s="1"/>
  <c r="I23" i="9"/>
  <c r="M24" i="21"/>
  <c r="N24" i="21" s="1"/>
  <c r="M217" i="10"/>
  <c r="N217" i="10" s="1"/>
  <c r="I19" i="9"/>
  <c r="M20" i="21"/>
  <c r="N20" i="21" s="1"/>
  <c r="M213" i="10"/>
  <c r="N213" i="10" s="1"/>
  <c r="I15" i="9"/>
  <c r="M16" i="21"/>
  <c r="N16" i="21" s="1"/>
  <c r="M209" i="10"/>
  <c r="N209" i="10" s="1"/>
  <c r="I11" i="9"/>
  <c r="M12" i="21"/>
  <c r="N12" i="21" s="1"/>
  <c r="M205" i="10"/>
  <c r="N205" i="10" s="1"/>
  <c r="I7" i="9"/>
  <c r="M8" i="21"/>
  <c r="N8" i="21" s="1"/>
  <c r="M201" i="10"/>
  <c r="N201" i="10" s="1"/>
  <c r="I22" i="7"/>
  <c r="M23" i="19"/>
  <c r="N23" i="19" s="1"/>
  <c r="M182" i="10"/>
  <c r="N182" i="10" s="1"/>
  <c r="I18" i="7"/>
  <c r="M19" i="19"/>
  <c r="N19" i="19" s="1"/>
  <c r="M178" i="10"/>
  <c r="N178" i="10" s="1"/>
  <c r="I14" i="7"/>
  <c r="M15" i="19"/>
  <c r="N15" i="19" s="1"/>
  <c r="M174" i="10"/>
  <c r="N174" i="10" s="1"/>
  <c r="I10" i="7"/>
  <c r="M11" i="19"/>
  <c r="N11" i="19" s="1"/>
  <c r="M170" i="10"/>
  <c r="N170" i="10" s="1"/>
  <c r="I6" i="6"/>
  <c r="M7" i="18"/>
  <c r="N7" i="18" s="1"/>
  <c r="M147" i="10"/>
  <c r="N147" i="10" s="1"/>
  <c r="I21" i="6"/>
  <c r="M22" i="18"/>
  <c r="N22" i="18" s="1"/>
  <c r="M162" i="10"/>
  <c r="N162" i="10" s="1"/>
  <c r="I17" i="6"/>
  <c r="M18" i="18"/>
  <c r="N18" i="18" s="1"/>
  <c r="M158" i="10"/>
  <c r="N158" i="10" s="1"/>
  <c r="I13" i="6"/>
  <c r="M14" i="18"/>
  <c r="N14" i="18" s="1"/>
  <c r="M154" i="10"/>
  <c r="N154" i="10" s="1"/>
  <c r="I9" i="6"/>
  <c r="M10" i="18"/>
  <c r="N10" i="18" s="1"/>
  <c r="M150" i="10"/>
  <c r="N150" i="10" s="1"/>
  <c r="I6" i="4"/>
  <c r="M7" i="15"/>
  <c r="N7" i="15" s="1"/>
  <c r="M104" i="10"/>
  <c r="N104" i="10" s="1"/>
  <c r="I38" i="2"/>
  <c r="M38" i="14"/>
  <c r="N38" i="14" s="1"/>
  <c r="M66" i="10"/>
  <c r="N66" i="10" s="1"/>
  <c r="I34" i="2"/>
  <c r="M34" i="14"/>
  <c r="N34" i="14" s="1"/>
  <c r="M62" i="10"/>
  <c r="N62" i="10" s="1"/>
  <c r="I30" i="2"/>
  <c r="M31" i="14"/>
  <c r="N31" i="14" s="1"/>
  <c r="M59" i="10"/>
  <c r="N59" i="10" s="1"/>
  <c r="I26" i="2"/>
  <c r="M27" i="14"/>
  <c r="N27" i="14" s="1"/>
  <c r="M55" i="10"/>
  <c r="N55" i="10" s="1"/>
  <c r="I22" i="2"/>
  <c r="M23" i="14"/>
  <c r="N23" i="14" s="1"/>
  <c r="M51" i="10"/>
  <c r="N51" i="10" s="1"/>
  <c r="I18" i="2"/>
  <c r="M19" i="14"/>
  <c r="N19" i="14" s="1"/>
  <c r="M47" i="10"/>
  <c r="N47" i="10" s="1"/>
  <c r="I14" i="2"/>
  <c r="M15" i="14"/>
  <c r="N15" i="14" s="1"/>
  <c r="M43" i="10"/>
  <c r="N43" i="10" s="1"/>
  <c r="I10" i="2"/>
  <c r="M11" i="14"/>
  <c r="N11" i="14" s="1"/>
  <c r="M39" i="10"/>
  <c r="N39" i="10" s="1"/>
  <c r="I41" i="3"/>
  <c r="M42" i="16"/>
  <c r="N42" i="16" s="1"/>
  <c r="I37" i="3"/>
  <c r="M38" i="16"/>
  <c r="N38" i="16" s="1"/>
  <c r="I33" i="3"/>
  <c r="M34" i="16"/>
  <c r="N34" i="16" s="1"/>
  <c r="I29" i="3"/>
  <c r="M30" i="16"/>
  <c r="N30" i="16" s="1"/>
  <c r="I25" i="3"/>
  <c r="M26" i="16"/>
  <c r="N26" i="16" s="1"/>
  <c r="I21" i="3"/>
  <c r="M22" i="16"/>
  <c r="N22" i="16" s="1"/>
  <c r="I17" i="3"/>
  <c r="M18" i="16"/>
  <c r="N18" i="16" s="1"/>
  <c r="I13" i="3"/>
  <c r="M14" i="16"/>
  <c r="N14" i="16" s="1"/>
  <c r="I9" i="3"/>
  <c r="M10" i="16"/>
  <c r="N10" i="16" s="1"/>
  <c r="I25" i="4"/>
  <c r="M26" i="15"/>
  <c r="N26" i="15" s="1"/>
  <c r="M123" i="10"/>
  <c r="N123" i="10" s="1"/>
  <c r="I21" i="4"/>
  <c r="M22" i="15"/>
  <c r="N22" i="15" s="1"/>
  <c r="M119" i="10"/>
  <c r="N119" i="10" s="1"/>
  <c r="I17" i="4"/>
  <c r="M18" i="15"/>
  <c r="N18" i="15" s="1"/>
  <c r="M115" i="10"/>
  <c r="N115" i="10" s="1"/>
  <c r="I13" i="4"/>
  <c r="M14" i="15"/>
  <c r="N14" i="15" s="1"/>
  <c r="M111" i="10"/>
  <c r="N111" i="10" s="1"/>
  <c r="I9" i="4"/>
  <c r="M10" i="15"/>
  <c r="N10" i="15" s="1"/>
  <c r="M107" i="10"/>
  <c r="N107" i="10" s="1"/>
  <c r="I26" i="5"/>
  <c r="M27" i="17"/>
  <c r="N27" i="17" s="1"/>
  <c r="M145" i="10"/>
  <c r="N145" i="10" s="1"/>
  <c r="I22" i="5"/>
  <c r="M23" i="17"/>
  <c r="N23" i="17" s="1"/>
  <c r="M141" i="10"/>
  <c r="N141" i="10" s="1"/>
  <c r="I18" i="5"/>
  <c r="M19" i="17"/>
  <c r="N19" i="17" s="1"/>
  <c r="M137" i="10"/>
  <c r="N137" i="10" s="1"/>
  <c r="I14" i="5"/>
  <c r="M15" i="17"/>
  <c r="N15" i="17" s="1"/>
  <c r="M133" i="10"/>
  <c r="N133" i="10" s="1"/>
  <c r="I10" i="5"/>
  <c r="N11" i="17"/>
  <c r="N129" i="10"/>
  <c r="S40" i="12"/>
  <c r="S38" i="12"/>
  <c r="S37" i="12"/>
  <c r="S41" i="12"/>
  <c r="S39" i="12"/>
  <c r="I13" i="8"/>
  <c r="M14" i="22"/>
  <c r="N14" i="22" s="1"/>
  <c r="M192" i="10"/>
  <c r="N192" i="10" s="1"/>
  <c r="I24" i="9"/>
  <c r="M25" i="21"/>
  <c r="N25" i="21" s="1"/>
  <c r="M218" i="10"/>
  <c r="N218" i="10" s="1"/>
  <c r="I12" i="9"/>
  <c r="M13" i="21"/>
  <c r="N13" i="21" s="1"/>
  <c r="M206" i="10"/>
  <c r="N206" i="10" s="1"/>
  <c r="I19" i="7"/>
  <c r="M20" i="19"/>
  <c r="N20" i="19" s="1"/>
  <c r="M179" i="10"/>
  <c r="N179" i="10" s="1"/>
  <c r="I7" i="7"/>
  <c r="M8" i="19"/>
  <c r="N8" i="19" s="1"/>
  <c r="M167" i="10"/>
  <c r="N167" i="10" s="1"/>
  <c r="I6" i="5"/>
  <c r="M7" i="17"/>
  <c r="N7" i="17" s="1"/>
  <c r="M125" i="10"/>
  <c r="N125" i="10" s="1"/>
  <c r="I31" i="2"/>
  <c r="M32" i="14"/>
  <c r="N32" i="14" s="1"/>
  <c r="M60" i="10"/>
  <c r="N60" i="10" s="1"/>
  <c r="I19" i="2"/>
  <c r="M20" i="14"/>
  <c r="N20" i="14" s="1"/>
  <c r="M48" i="10"/>
  <c r="N48" i="10" s="1"/>
  <c r="I7" i="2"/>
  <c r="M8" i="14"/>
  <c r="N8" i="14" s="1"/>
  <c r="M36" i="10"/>
  <c r="N36" i="10" s="1"/>
  <c r="I30" i="3"/>
  <c r="M31" i="16"/>
  <c r="N31" i="16" s="1"/>
  <c r="I18" i="3"/>
  <c r="M19" i="16"/>
  <c r="N19" i="16" s="1"/>
  <c r="I14" i="3"/>
  <c r="M15" i="16"/>
  <c r="N15" i="16" s="1"/>
  <c r="I22" i="4"/>
  <c r="M23" i="15"/>
  <c r="N23" i="15" s="1"/>
  <c r="M120" i="10"/>
  <c r="N120" i="10" s="1"/>
  <c r="I10" i="4"/>
  <c r="M11" i="15"/>
  <c r="N11" i="15" s="1"/>
  <c r="M108" i="10"/>
  <c r="N108" i="10" s="1"/>
  <c r="I19" i="5"/>
  <c r="M20" i="17"/>
  <c r="N20" i="17" s="1"/>
  <c r="M138" i="10"/>
  <c r="N138" i="10" s="1"/>
  <c r="I11" i="5"/>
  <c r="M12" i="17"/>
  <c r="N12" i="17" s="1"/>
  <c r="M130" i="10"/>
  <c r="N130" i="10" s="1"/>
  <c r="I19" i="8"/>
  <c r="M20" i="22"/>
  <c r="N20" i="22" s="1"/>
  <c r="M198" i="10"/>
  <c r="N198" i="10" s="1"/>
  <c r="I11" i="8"/>
  <c r="M12" i="22"/>
  <c r="N12" i="22" s="1"/>
  <c r="M190" i="10"/>
  <c r="N190" i="10" s="1"/>
  <c r="I26" i="9"/>
  <c r="M27" i="21"/>
  <c r="N27" i="21" s="1"/>
  <c r="M220" i="10"/>
  <c r="N220" i="10" s="1"/>
  <c r="I18" i="9"/>
  <c r="M19" i="21"/>
  <c r="N19" i="21" s="1"/>
  <c r="M212" i="10"/>
  <c r="N212" i="10" s="1"/>
  <c r="I10" i="9"/>
  <c r="M11" i="21"/>
  <c r="N11" i="21" s="1"/>
  <c r="M204" i="10"/>
  <c r="N204" i="10" s="1"/>
  <c r="I21" i="7"/>
  <c r="M22" i="19"/>
  <c r="N22" i="19" s="1"/>
  <c r="M181" i="10"/>
  <c r="N181" i="10" s="1"/>
  <c r="I17" i="7"/>
  <c r="M18" i="19"/>
  <c r="N18" i="19" s="1"/>
  <c r="M177" i="10"/>
  <c r="N177" i="10" s="1"/>
  <c r="I9" i="7"/>
  <c r="M10" i="19"/>
  <c r="N10" i="19" s="1"/>
  <c r="M169" i="10"/>
  <c r="N169" i="10" s="1"/>
  <c r="I24" i="6"/>
  <c r="M25" i="18"/>
  <c r="N25" i="18" s="1"/>
  <c r="M165" i="10"/>
  <c r="N165" i="10" s="1"/>
  <c r="I20" i="6"/>
  <c r="M21" i="18"/>
  <c r="N21" i="18" s="1"/>
  <c r="M161" i="10"/>
  <c r="N161" i="10" s="1"/>
  <c r="I16" i="6"/>
  <c r="M17" i="18"/>
  <c r="N17" i="18" s="1"/>
  <c r="M157" i="10"/>
  <c r="N157" i="10" s="1"/>
  <c r="I12" i="6"/>
  <c r="M13" i="18"/>
  <c r="N13" i="18" s="1"/>
  <c r="M153" i="10"/>
  <c r="N153" i="10" s="1"/>
  <c r="I8" i="6"/>
  <c r="M9" i="18"/>
  <c r="N9" i="18" s="1"/>
  <c r="M149" i="10"/>
  <c r="N149" i="10" s="1"/>
  <c r="I6" i="3"/>
  <c r="M7" i="16"/>
  <c r="N7" i="16" s="1"/>
  <c r="I37" i="2"/>
  <c r="M37" i="14"/>
  <c r="N37" i="14" s="1"/>
  <c r="M65" i="10"/>
  <c r="N65" i="10" s="1"/>
  <c r="I33" i="2"/>
  <c r="M33" i="14"/>
  <c r="N33" i="14" s="1"/>
  <c r="M61" i="10"/>
  <c r="N61" i="10" s="1"/>
  <c r="I29" i="2"/>
  <c r="M30" i="14"/>
  <c r="N30" i="14" s="1"/>
  <c r="M58" i="10"/>
  <c r="N58" i="10" s="1"/>
  <c r="I25" i="2"/>
  <c r="M26" i="14"/>
  <c r="N26" i="14" s="1"/>
  <c r="M54" i="10"/>
  <c r="N54" i="10" s="1"/>
  <c r="I21" i="2"/>
  <c r="M22" i="14"/>
  <c r="N22" i="14" s="1"/>
  <c r="M50" i="10"/>
  <c r="N50" i="10" s="1"/>
  <c r="I17" i="2"/>
  <c r="M18" i="14"/>
  <c r="N18" i="14" s="1"/>
  <c r="M46" i="10"/>
  <c r="N46" i="10" s="1"/>
  <c r="I13" i="2"/>
  <c r="M14" i="14"/>
  <c r="N14" i="14" s="1"/>
  <c r="M42" i="10"/>
  <c r="N42" i="10" s="1"/>
  <c r="I9" i="2"/>
  <c r="M10" i="14"/>
  <c r="N10" i="14" s="1"/>
  <c r="M38" i="10"/>
  <c r="N38" i="10" s="1"/>
  <c r="I40" i="3"/>
  <c r="M41" i="16"/>
  <c r="N41" i="16" s="1"/>
  <c r="I36" i="3"/>
  <c r="M37" i="16"/>
  <c r="N37" i="16" s="1"/>
  <c r="I32" i="3"/>
  <c r="M33" i="16"/>
  <c r="N33" i="16" s="1"/>
  <c r="I28" i="3"/>
  <c r="M29" i="16"/>
  <c r="N29" i="16" s="1"/>
  <c r="I24" i="3"/>
  <c r="M25" i="16"/>
  <c r="N25" i="16" s="1"/>
  <c r="I20" i="3"/>
  <c r="M21" i="16"/>
  <c r="N21" i="16" s="1"/>
  <c r="I16" i="3"/>
  <c r="M17" i="16"/>
  <c r="N17" i="16" s="1"/>
  <c r="I12" i="3"/>
  <c r="M13" i="16"/>
  <c r="N13" i="16" s="1"/>
  <c r="I8" i="3"/>
  <c r="M9" i="16"/>
  <c r="N9" i="16" s="1"/>
  <c r="I24" i="4"/>
  <c r="M25" i="15"/>
  <c r="N25" i="15" s="1"/>
  <c r="M122" i="10"/>
  <c r="N122" i="10" s="1"/>
  <c r="I20" i="4"/>
  <c r="M21" i="15"/>
  <c r="N21" i="15" s="1"/>
  <c r="M118" i="10"/>
  <c r="N118" i="10" s="1"/>
  <c r="I16" i="4"/>
  <c r="M17" i="15"/>
  <c r="N17" i="15" s="1"/>
  <c r="M114" i="10"/>
  <c r="N114" i="10" s="1"/>
  <c r="I12" i="4"/>
  <c r="M13" i="15"/>
  <c r="N13" i="15" s="1"/>
  <c r="M110" i="10"/>
  <c r="N110" i="10" s="1"/>
  <c r="I8" i="4"/>
  <c r="M9" i="15"/>
  <c r="N9" i="15" s="1"/>
  <c r="M106" i="10"/>
  <c r="N106" i="10" s="1"/>
  <c r="I25" i="5"/>
  <c r="M26" i="17"/>
  <c r="N26" i="17" s="1"/>
  <c r="M144" i="10"/>
  <c r="N144" i="10" s="1"/>
  <c r="I21" i="5"/>
  <c r="M22" i="17"/>
  <c r="N22" i="17" s="1"/>
  <c r="M140" i="10"/>
  <c r="N140" i="10" s="1"/>
  <c r="I17" i="5"/>
  <c r="M18" i="17"/>
  <c r="N18" i="17" s="1"/>
  <c r="M136" i="10"/>
  <c r="N136" i="10" s="1"/>
  <c r="I13" i="5"/>
  <c r="M14" i="17"/>
  <c r="N14" i="17" s="1"/>
  <c r="M132" i="10"/>
  <c r="N132" i="10" s="1"/>
  <c r="I9" i="5"/>
  <c r="N10" i="17"/>
  <c r="N128" i="10"/>
  <c r="I6" i="8"/>
  <c r="M7" i="22"/>
  <c r="N7" i="22" s="1"/>
  <c r="M185" i="10"/>
  <c r="N185" i="10" s="1"/>
  <c r="I28" i="9"/>
  <c r="M29" i="21"/>
  <c r="N29" i="21" s="1"/>
  <c r="M222" i="10"/>
  <c r="N222" i="10" s="1"/>
  <c r="I16" i="9"/>
  <c r="M17" i="21"/>
  <c r="N17" i="21" s="1"/>
  <c r="M210" i="10"/>
  <c r="N210" i="10" s="1"/>
  <c r="I23" i="7"/>
  <c r="M24" i="19"/>
  <c r="N24" i="19" s="1"/>
  <c r="M183" i="10"/>
  <c r="N183" i="10" s="1"/>
  <c r="I15" i="7"/>
  <c r="M16" i="19"/>
  <c r="N16" i="19" s="1"/>
  <c r="M175" i="10"/>
  <c r="N175" i="10" s="1"/>
  <c r="I18" i="6"/>
  <c r="M19" i="18"/>
  <c r="N19" i="18" s="1"/>
  <c r="M159" i="10"/>
  <c r="N159" i="10" s="1"/>
  <c r="I10" i="6"/>
  <c r="M11" i="18"/>
  <c r="N11" i="18" s="1"/>
  <c r="M151" i="10"/>
  <c r="N151" i="10" s="1"/>
  <c r="I39" i="2"/>
  <c r="M39" i="14"/>
  <c r="N39" i="14" s="1"/>
  <c r="M67" i="10"/>
  <c r="N67" i="10" s="1"/>
  <c r="I27" i="2"/>
  <c r="M28" i="14"/>
  <c r="N28" i="14" s="1"/>
  <c r="M56" i="10"/>
  <c r="N56" i="10" s="1"/>
  <c r="I15" i="2"/>
  <c r="M16" i="14"/>
  <c r="N16" i="14" s="1"/>
  <c r="M44" i="10"/>
  <c r="N44" i="10" s="1"/>
  <c r="I38" i="3"/>
  <c r="M39" i="16"/>
  <c r="N39" i="16" s="1"/>
  <c r="I26" i="3"/>
  <c r="M27" i="16"/>
  <c r="N27" i="16" s="1"/>
  <c r="I26" i="4"/>
  <c r="M27" i="15"/>
  <c r="N27" i="15" s="1"/>
  <c r="M124" i="10"/>
  <c r="N124" i="10" s="1"/>
  <c r="I14" i="4"/>
  <c r="M15" i="15"/>
  <c r="N15" i="15" s="1"/>
  <c r="M112" i="10"/>
  <c r="N112" i="10" s="1"/>
  <c r="I27" i="5"/>
  <c r="M28" i="17"/>
  <c r="N28" i="17" s="1"/>
  <c r="M146" i="10"/>
  <c r="N146" i="10" s="1"/>
  <c r="I15" i="5"/>
  <c r="M16" i="17"/>
  <c r="N16" i="17" s="1"/>
  <c r="M134" i="10"/>
  <c r="N134" i="10" s="1"/>
  <c r="I7" i="5"/>
  <c r="M8" i="17"/>
  <c r="N8" i="17" s="1"/>
  <c r="M126" i="10"/>
  <c r="N126" i="10" s="1"/>
  <c r="I15" i="8"/>
  <c r="M16" i="22"/>
  <c r="N16" i="22" s="1"/>
  <c r="M194" i="10"/>
  <c r="N194" i="10" s="1"/>
  <c r="I7" i="8"/>
  <c r="M8" i="22"/>
  <c r="N8" i="22" s="1"/>
  <c r="M186" i="10"/>
  <c r="N186" i="10" s="1"/>
  <c r="I22" i="9"/>
  <c r="M23" i="21"/>
  <c r="N23" i="21" s="1"/>
  <c r="M216" i="10"/>
  <c r="N216" i="10" s="1"/>
  <c r="I14" i="9"/>
  <c r="M15" i="21"/>
  <c r="N15" i="21" s="1"/>
  <c r="M208" i="10"/>
  <c r="N208" i="10" s="1"/>
  <c r="I6" i="7"/>
  <c r="M7" i="19"/>
  <c r="N7" i="19" s="1"/>
  <c r="M166" i="10"/>
  <c r="N166" i="10" s="1"/>
  <c r="I13" i="7"/>
  <c r="M14" i="19"/>
  <c r="N14" i="19" s="1"/>
  <c r="M173" i="10"/>
  <c r="N173" i="10" s="1"/>
  <c r="I18" i="8"/>
  <c r="M19" i="22"/>
  <c r="N19" i="22" s="1"/>
  <c r="M197" i="10"/>
  <c r="N197" i="10" s="1"/>
  <c r="I14" i="8"/>
  <c r="M15" i="22"/>
  <c r="N15" i="22" s="1"/>
  <c r="M193" i="10"/>
  <c r="N193" i="10" s="1"/>
  <c r="I10" i="8"/>
  <c r="M11" i="22"/>
  <c r="N11" i="22" s="1"/>
  <c r="M189" i="10"/>
  <c r="N189" i="10" s="1"/>
  <c r="I6" i="9"/>
  <c r="M7" i="21"/>
  <c r="N7" i="21" s="1"/>
  <c r="M200" i="10"/>
  <c r="N200" i="10" s="1"/>
  <c r="I25" i="9"/>
  <c r="M26" i="21"/>
  <c r="N26" i="21" s="1"/>
  <c r="M219" i="10"/>
  <c r="N219" i="10" s="1"/>
  <c r="I21" i="9"/>
  <c r="M22" i="21"/>
  <c r="N22" i="21" s="1"/>
  <c r="M215" i="10"/>
  <c r="N215" i="10" s="1"/>
  <c r="I17" i="9"/>
  <c r="M18" i="21"/>
  <c r="N18" i="21" s="1"/>
  <c r="M211" i="10"/>
  <c r="N211" i="10" s="1"/>
  <c r="I13" i="9"/>
  <c r="M14" i="21"/>
  <c r="N14" i="21" s="1"/>
  <c r="M207" i="10"/>
  <c r="N207" i="10" s="1"/>
  <c r="I9" i="9"/>
  <c r="M10" i="21"/>
  <c r="N10" i="21" s="1"/>
  <c r="M203" i="10"/>
  <c r="N203" i="10" s="1"/>
  <c r="I24" i="7"/>
  <c r="M25" i="19"/>
  <c r="N25" i="19" s="1"/>
  <c r="M184" i="10"/>
  <c r="N184" i="10" s="1"/>
  <c r="I20" i="7"/>
  <c r="M21" i="19"/>
  <c r="N21" i="19" s="1"/>
  <c r="M180" i="10"/>
  <c r="N180" i="10" s="1"/>
  <c r="I16" i="7"/>
  <c r="M17" i="19"/>
  <c r="N17" i="19" s="1"/>
  <c r="M176" i="10"/>
  <c r="N176" i="10" s="1"/>
  <c r="I12" i="7"/>
  <c r="M13" i="19"/>
  <c r="N13" i="19" s="1"/>
  <c r="M172" i="10"/>
  <c r="N172" i="10" s="1"/>
  <c r="I8" i="7"/>
  <c r="M9" i="19"/>
  <c r="N9" i="19" s="1"/>
  <c r="M168" i="10"/>
  <c r="N168" i="10" s="1"/>
  <c r="I23" i="6"/>
  <c r="M24" i="18"/>
  <c r="N24" i="18" s="1"/>
  <c r="M164" i="10"/>
  <c r="N164" i="10" s="1"/>
  <c r="I19" i="6"/>
  <c r="M20" i="18"/>
  <c r="N20" i="18" s="1"/>
  <c r="M160" i="10"/>
  <c r="N160" i="10" s="1"/>
  <c r="I15" i="6"/>
  <c r="M16" i="18"/>
  <c r="N16" i="18" s="1"/>
  <c r="M156" i="10"/>
  <c r="N156" i="10" s="1"/>
  <c r="I11" i="6"/>
  <c r="M12" i="18"/>
  <c r="N12" i="18" s="1"/>
  <c r="M152" i="10"/>
  <c r="N152" i="10" s="1"/>
  <c r="I7" i="6"/>
  <c r="M8" i="18"/>
  <c r="N8" i="18" s="1"/>
  <c r="M148" i="10"/>
  <c r="N148" i="10" s="1"/>
  <c r="I6" i="2"/>
  <c r="M7" i="14"/>
  <c r="N7" i="14" s="1"/>
  <c r="M35" i="10"/>
  <c r="N35" i="10" s="1"/>
  <c r="I36" i="2"/>
  <c r="M36" i="14"/>
  <c r="N36" i="14" s="1"/>
  <c r="M64" i="10"/>
  <c r="N64" i="10" s="1"/>
  <c r="I28" i="2"/>
  <c r="M29" i="14"/>
  <c r="N29" i="14" s="1"/>
  <c r="M57" i="10"/>
  <c r="N57" i="10" s="1"/>
  <c r="I24" i="2"/>
  <c r="M25" i="14"/>
  <c r="N25" i="14" s="1"/>
  <c r="M53" i="10"/>
  <c r="N53" i="10" s="1"/>
  <c r="I20" i="2"/>
  <c r="M21" i="14"/>
  <c r="N21" i="14" s="1"/>
  <c r="M49" i="10"/>
  <c r="N49" i="10" s="1"/>
  <c r="I16" i="2"/>
  <c r="M17" i="14"/>
  <c r="N17" i="14" s="1"/>
  <c r="M45" i="10"/>
  <c r="N45" i="10" s="1"/>
  <c r="I12" i="2"/>
  <c r="M13" i="14"/>
  <c r="N13" i="14" s="1"/>
  <c r="M41" i="10"/>
  <c r="N41" i="10" s="1"/>
  <c r="I8" i="2"/>
  <c r="M9" i="14"/>
  <c r="N9" i="14" s="1"/>
  <c r="M37" i="10"/>
  <c r="N37" i="10" s="1"/>
  <c r="I39" i="3"/>
  <c r="M40" i="16"/>
  <c r="N40" i="16" s="1"/>
  <c r="I35" i="3"/>
  <c r="M36" i="16"/>
  <c r="N36" i="16" s="1"/>
  <c r="I31" i="3"/>
  <c r="M32" i="16"/>
  <c r="N32" i="16" s="1"/>
  <c r="I27" i="3"/>
  <c r="M28" i="16"/>
  <c r="N28" i="16" s="1"/>
  <c r="I23" i="3"/>
  <c r="M24" i="16"/>
  <c r="N24" i="16" s="1"/>
  <c r="I19" i="3"/>
  <c r="M20" i="16"/>
  <c r="N20" i="16" s="1"/>
  <c r="I15" i="3"/>
  <c r="M16" i="16"/>
  <c r="N16" i="16" s="1"/>
  <c r="I11" i="3"/>
  <c r="M12" i="16"/>
  <c r="N12" i="16" s="1"/>
  <c r="I7" i="3"/>
  <c r="M8" i="16"/>
  <c r="N8" i="16" s="1"/>
  <c r="I23" i="4"/>
  <c r="M24" i="15"/>
  <c r="N24" i="15" s="1"/>
  <c r="M121" i="10"/>
  <c r="N121" i="10" s="1"/>
  <c r="I19" i="4"/>
  <c r="M20" i="15"/>
  <c r="N20" i="15" s="1"/>
  <c r="M117" i="10"/>
  <c r="N117" i="10" s="1"/>
  <c r="I15" i="4"/>
  <c r="M16" i="15"/>
  <c r="N16" i="15" s="1"/>
  <c r="M113" i="10"/>
  <c r="N113" i="10" s="1"/>
  <c r="I11" i="4"/>
  <c r="M12" i="15"/>
  <c r="N12" i="15" s="1"/>
  <c r="M109" i="10"/>
  <c r="N109" i="10" s="1"/>
  <c r="I7" i="4"/>
  <c r="M8" i="15"/>
  <c r="N8" i="15" s="1"/>
  <c r="M105" i="10"/>
  <c r="N105" i="10" s="1"/>
  <c r="I24" i="5"/>
  <c r="M25" i="17"/>
  <c r="N25" i="17" s="1"/>
  <c r="M143" i="10"/>
  <c r="N143" i="10" s="1"/>
  <c r="I20" i="5"/>
  <c r="M21" i="17"/>
  <c r="N21" i="17" s="1"/>
  <c r="M139" i="10"/>
  <c r="N139" i="10" s="1"/>
  <c r="I16" i="5"/>
  <c r="M17" i="17"/>
  <c r="N17" i="17" s="1"/>
  <c r="M135" i="10"/>
  <c r="N135" i="10" s="1"/>
  <c r="I12" i="5"/>
  <c r="M13" i="17"/>
  <c r="N13" i="17" s="1"/>
  <c r="M131" i="10"/>
  <c r="N131" i="10" s="1"/>
  <c r="I8" i="5"/>
  <c r="M9" i="17"/>
  <c r="N9" i="17" s="1"/>
  <c r="M127" i="10"/>
  <c r="N127" i="10" s="1"/>
  <c r="S224" i="10" l="1"/>
  <c r="S223" i="10"/>
  <c r="S30" i="19"/>
  <c r="S29" i="19"/>
  <c r="S27" i="19"/>
  <c r="S28" i="19"/>
  <c r="S26" i="19"/>
  <c r="S228" i="10"/>
  <c r="S23" i="22"/>
  <c r="S26" i="22"/>
  <c r="S22" i="22"/>
  <c r="S25" i="22"/>
  <c r="S24" i="22"/>
  <c r="S45" i="16"/>
  <c r="S44" i="16"/>
  <c r="S43" i="16"/>
  <c r="S46" i="16"/>
  <c r="S47" i="16"/>
  <c r="S32" i="17"/>
  <c r="S31" i="17"/>
  <c r="S30" i="17"/>
  <c r="S29" i="17"/>
  <c r="S33" i="17"/>
  <c r="S29" i="15"/>
  <c r="S32" i="15"/>
  <c r="S28" i="15"/>
  <c r="S30" i="15"/>
  <c r="S31" i="15"/>
  <c r="S225" i="10"/>
  <c r="S227" i="10"/>
  <c r="S42" i="14"/>
  <c r="S41" i="14"/>
  <c r="S44" i="14"/>
  <c r="S40" i="14"/>
  <c r="S43" i="14"/>
  <c r="S32" i="21"/>
  <c r="S31" i="21"/>
  <c r="S34" i="21"/>
  <c r="S30" i="21"/>
  <c r="S33" i="21"/>
  <c r="S42" i="12"/>
  <c r="T40" i="12" s="1"/>
  <c r="S30" i="18"/>
  <c r="S28" i="18"/>
  <c r="S29" i="18"/>
  <c r="S26" i="18"/>
  <c r="S27" i="18"/>
  <c r="S27" i="22" l="1"/>
  <c r="T24" i="22" s="1"/>
  <c r="S31" i="19"/>
  <c r="T29" i="19" s="1"/>
  <c r="T26" i="19"/>
  <c r="T30" i="19"/>
  <c r="T38" i="12"/>
  <c r="S33" i="15"/>
  <c r="T33" i="15" s="1"/>
  <c r="T28" i="15"/>
  <c r="S35" i="21"/>
  <c r="T34" i="21" s="1"/>
  <c r="T39" i="12"/>
  <c r="S34" i="17"/>
  <c r="T31" i="17" s="1"/>
  <c r="T47" i="16"/>
  <c r="T28" i="19"/>
  <c r="S229" i="10"/>
  <c r="S48" i="16"/>
  <c r="T45" i="16" s="1"/>
  <c r="T43" i="16"/>
  <c r="S31" i="18"/>
  <c r="T30" i="18" s="1"/>
  <c r="T37" i="12"/>
  <c r="S45" i="14"/>
  <c r="T41" i="14" s="1"/>
  <c r="T40" i="14"/>
  <c r="T41" i="12"/>
  <c r="T31" i="15"/>
  <c r="T29" i="15"/>
  <c r="T30" i="17"/>
  <c r="T46" i="16"/>
  <c r="T27" i="19"/>
  <c r="T29" i="17" l="1"/>
  <c r="T223" i="10"/>
  <c r="T224" i="10"/>
  <c r="T25" i="22"/>
  <c r="T42" i="14"/>
  <c r="T27" i="18"/>
  <c r="T30" i="15"/>
  <c r="T22" i="22"/>
  <c r="T27" i="22" s="1"/>
  <c r="T28" i="18"/>
  <c r="T29" i="18"/>
  <c r="T33" i="21"/>
  <c r="T48" i="16"/>
  <c r="T26" i="22"/>
  <c r="T43" i="14"/>
  <c r="T45" i="14" s="1"/>
  <c r="T32" i="17"/>
  <c r="T34" i="17" s="1"/>
  <c r="T32" i="21"/>
  <c r="T44" i="14"/>
  <c r="T31" i="19"/>
  <c r="T44" i="16"/>
  <c r="T228" i="10"/>
  <c r="T23" i="22"/>
  <c r="T42" i="12"/>
  <c r="T26" i="18"/>
  <c r="T31" i="18" s="1"/>
  <c r="T32" i="15"/>
  <c r="T30" i="21"/>
  <c r="T33" i="17"/>
  <c r="T31" i="21"/>
  <c r="T225" i="10"/>
  <c r="T227" i="10"/>
  <c r="T35" i="21" l="1"/>
  <c r="T229" i="10"/>
</calcChain>
</file>

<file path=xl/sharedStrings.xml><?xml version="1.0" encoding="utf-8"?>
<sst xmlns="http://schemas.openxmlformats.org/spreadsheetml/2006/main" count="2891" uniqueCount="637">
  <si>
    <t>TT</t>
  </si>
  <si>
    <t>HỌ VÀ TÊN</t>
  </si>
  <si>
    <t>ĐIỂM TB</t>
  </si>
  <si>
    <t>LT</t>
  </si>
  <si>
    <t>TH</t>
  </si>
  <si>
    <t>CHÍNH TRỊ</t>
  </si>
  <si>
    <t>TBTN</t>
  </si>
  <si>
    <t>XẾP LOẠI</t>
  </si>
  <si>
    <t>GHI CHÚ</t>
  </si>
  <si>
    <r>
      <t xml:space="preserve">TRƯỜNG TRUNG CẤP
KỸ THUẬT - NGHIỆP VỤ HẢI PHÒNG
</t>
    </r>
    <r>
      <rPr>
        <b/>
        <sz val="13"/>
        <color theme="1"/>
        <rFont val="Times New Roman"/>
        <family val="1"/>
      </rPr>
      <t>PHÒNG KẾ HOẠCH - ĐÀO TẠO</t>
    </r>
  </si>
  <si>
    <t>CỘNG HÒA XÃ HỘI CHỦ NGHĨA VIỆT NAM
Độc lập - Tự do - Hạnh phúc</t>
  </si>
  <si>
    <r>
      <t xml:space="preserve">TỔNG HỢP KẾT QUẢ TỐT NGHIỆP
</t>
    </r>
    <r>
      <rPr>
        <sz val="14"/>
        <color theme="1"/>
        <rFont val="Times New Roman"/>
        <family val="1"/>
      </rPr>
      <t>Lớp: H39 - Khóa 44 - Trình độ Trung cấp</t>
    </r>
  </si>
  <si>
    <t>ĐIỂM THI TN</t>
  </si>
  <si>
    <t xml:space="preserve">Nguyễn Đức </t>
  </si>
  <si>
    <t xml:space="preserve">Anh </t>
  </si>
  <si>
    <t xml:space="preserve">Chương Văn </t>
  </si>
  <si>
    <t>Công</t>
  </si>
  <si>
    <t xml:space="preserve">Bùi Quốc </t>
  </si>
  <si>
    <t>Cường</t>
  </si>
  <si>
    <t xml:space="preserve">Nguyễn Quang </t>
  </si>
  <si>
    <t>Dũng</t>
  </si>
  <si>
    <t xml:space="preserve">Vũ Đức </t>
  </si>
  <si>
    <t>Đại</t>
  </si>
  <si>
    <t>Vũ Thành</t>
  </si>
  <si>
    <t xml:space="preserve">Đạt </t>
  </si>
  <si>
    <t xml:space="preserve">Đỗ Văn </t>
  </si>
  <si>
    <t>Đức</t>
  </si>
  <si>
    <t xml:space="preserve">Trần Văn  </t>
  </si>
  <si>
    <t>Giáp</t>
  </si>
  <si>
    <t xml:space="preserve">Hoàng Văn </t>
  </si>
  <si>
    <t>Hải</t>
  </si>
  <si>
    <t xml:space="preserve">Vũ Văn </t>
  </si>
  <si>
    <t>Hiếu</t>
  </si>
  <si>
    <t xml:space="preserve">Hoàng </t>
  </si>
  <si>
    <t>Đàm Trì</t>
  </si>
  <si>
    <t>Kiên</t>
  </si>
  <si>
    <t xml:space="preserve">Nguyễn Thanh </t>
  </si>
  <si>
    <t>Lâm</t>
  </si>
  <si>
    <t>Linh</t>
  </si>
  <si>
    <t xml:space="preserve">Đàm Trì </t>
  </si>
  <si>
    <t xml:space="preserve">Mạnh </t>
  </si>
  <si>
    <t xml:space="preserve">Lương Đức </t>
  </si>
  <si>
    <t xml:space="preserve">Nguyễn Đình </t>
  </si>
  <si>
    <t xml:space="preserve">Minh </t>
  </si>
  <si>
    <t xml:space="preserve">Đỗ Hữu </t>
  </si>
  <si>
    <t>Nguyễn Tiến</t>
  </si>
  <si>
    <t xml:space="preserve">Nam </t>
  </si>
  <si>
    <t xml:space="preserve">Nguyễn Văn </t>
  </si>
  <si>
    <t xml:space="preserve">Phạm Văn </t>
  </si>
  <si>
    <t xml:space="preserve">Phong </t>
  </si>
  <si>
    <t xml:space="preserve">Đàm Thanh </t>
  </si>
  <si>
    <t>Nguyễn Thành</t>
  </si>
  <si>
    <t>Sang</t>
  </si>
  <si>
    <t xml:space="preserve">Nguyễn Cát </t>
  </si>
  <si>
    <t>Tạo</t>
  </si>
  <si>
    <t xml:space="preserve">Phạm Ngọc </t>
  </si>
  <si>
    <t>Tú</t>
  </si>
  <si>
    <t xml:space="preserve">Lương Văn </t>
  </si>
  <si>
    <t>Tuấn</t>
  </si>
  <si>
    <t xml:space="preserve">Vũ Duy </t>
  </si>
  <si>
    <t>Thắng</t>
  </si>
  <si>
    <t xml:space="preserve">Bùi Doãn </t>
  </si>
  <si>
    <t>Thuận</t>
  </si>
  <si>
    <t xml:space="preserve">Trung </t>
  </si>
  <si>
    <t>Vinh</t>
  </si>
  <si>
    <t>* Tổng số học sinh đủ điều kiện thi</t>
  </si>
  <si>
    <t>* Tổng số học sinh tốt nghiệp</t>
  </si>
  <si>
    <t>: 30 HS</t>
  </si>
  <si>
    <t>+ Tốt nghiệp loại TB Khá</t>
  </si>
  <si>
    <t>+ Tốt nghiệp loại Trung bình</t>
  </si>
  <si>
    <t>* Tổng số học sinh không TN</t>
  </si>
  <si>
    <t>NGƯỜI LẬP</t>
  </si>
  <si>
    <t>Phạm Thị Quỳnh Như</t>
  </si>
  <si>
    <t>PHÒNG KẾ HOẠCH - ĐÀO TẠO</t>
  </si>
  <si>
    <t>Lai Xuân Bình</t>
  </si>
  <si>
    <t>Hải Phòng, ngày     tháng     năm 2019</t>
  </si>
  <si>
    <r>
      <t xml:space="preserve">TỔNG HỢP KẾT QUẢ TỐT NGHIỆP
</t>
    </r>
    <r>
      <rPr>
        <sz val="14"/>
        <color theme="1"/>
        <rFont val="Times New Roman"/>
        <family val="1"/>
      </rPr>
      <t>Lớp: ĐN70 - Khóa 44 - Trình độ Trung cấp</t>
    </r>
  </si>
  <si>
    <t>Lê Duy</t>
  </si>
  <si>
    <t>Anh</t>
  </si>
  <si>
    <t>Lê Thị Vân</t>
  </si>
  <si>
    <t xml:space="preserve">Nguyễn Phương </t>
  </si>
  <si>
    <t xml:space="preserve">Bùi Văn </t>
  </si>
  <si>
    <t>Bách</t>
  </si>
  <si>
    <t xml:space="preserve">Trần Ngọc </t>
  </si>
  <si>
    <t>Bích</t>
  </si>
  <si>
    <t>Nguyễn Bá</t>
  </si>
  <si>
    <t>Bình</t>
  </si>
  <si>
    <t>Đặng Xuân</t>
  </si>
  <si>
    <t>Cảnh</t>
  </si>
  <si>
    <t>Duyến</t>
  </si>
  <si>
    <t>Phạm Chung</t>
  </si>
  <si>
    <t>Đoàn</t>
  </si>
  <si>
    <t>Nguyễn Hoàng</t>
  </si>
  <si>
    <t>Giang</t>
  </si>
  <si>
    <t>Nguyễn Đăng</t>
  </si>
  <si>
    <t>Hà</t>
  </si>
  <si>
    <t>Nguyễn Thị Thu</t>
  </si>
  <si>
    <t>Nguyễn Thị</t>
  </si>
  <si>
    <t>Đặng Hoàng</t>
  </si>
  <si>
    <t>Hiệp</t>
  </si>
  <si>
    <t>Hoàng Trung</t>
  </si>
  <si>
    <t>Tiêu Năng</t>
  </si>
  <si>
    <t>Hoan</t>
  </si>
  <si>
    <t>Nguyễn Đức</t>
  </si>
  <si>
    <t>Huy</t>
  </si>
  <si>
    <t>Nguyễn Viết</t>
  </si>
  <si>
    <t>Đỗ Thị Yến</t>
  </si>
  <si>
    <t>Nguyễn Văn</t>
  </si>
  <si>
    <t>Long</t>
  </si>
  <si>
    <t>Nguyễn Sỹ</t>
  </si>
  <si>
    <t>Nghĩa</t>
  </si>
  <si>
    <t>Đặng Thị Hoài</t>
  </si>
  <si>
    <t>Ngọc</t>
  </si>
  <si>
    <t>Phạm Thị Hoài</t>
  </si>
  <si>
    <t>Trần Thị Mỹ</t>
  </si>
  <si>
    <t>Phúc</t>
  </si>
  <si>
    <t>Nguyễn Minh</t>
  </si>
  <si>
    <t>Quang</t>
  </si>
  <si>
    <t>Phạm Hồng</t>
  </si>
  <si>
    <t>Sơn</t>
  </si>
  <si>
    <t>Dương Xuân</t>
  </si>
  <si>
    <t>Tiến</t>
  </si>
  <si>
    <t>Lương Thị</t>
  </si>
  <si>
    <t>Thanh</t>
  </si>
  <si>
    <t>Phạm Quyết</t>
  </si>
  <si>
    <t>Thông</t>
  </si>
  <si>
    <t>Ngô Thị</t>
  </si>
  <si>
    <t>Thúy</t>
  </si>
  <si>
    <t>Phạm Thị</t>
  </si>
  <si>
    <t>Dương Thị</t>
  </si>
  <si>
    <t>Trang</t>
  </si>
  <si>
    <t>Phạm Thị Thảo</t>
  </si>
  <si>
    <t>Yến</t>
  </si>
  <si>
    <r>
      <t xml:space="preserve">TỔNG HỢP KẾT QUẢ TỐT NGHIỆP
</t>
    </r>
    <r>
      <rPr>
        <sz val="14"/>
        <color theme="1"/>
        <rFont val="Times New Roman"/>
        <family val="1"/>
      </rPr>
      <t>Lớp: ĐL71 - Khóa 44 - Trình độ Trung cấp</t>
    </r>
  </si>
  <si>
    <t>Lưu Tuấn</t>
  </si>
  <si>
    <t>Trịnh Tuấn</t>
  </si>
  <si>
    <t>Đỗ Văn</t>
  </si>
  <si>
    <t>Chinh</t>
  </si>
  <si>
    <t>Phạm Mạnh</t>
  </si>
  <si>
    <t>Duy</t>
  </si>
  <si>
    <t>Hoàng Hải</t>
  </si>
  <si>
    <t>Dương</t>
  </si>
  <si>
    <t>Hoàng Tiến</t>
  </si>
  <si>
    <t>Đạt</t>
  </si>
  <si>
    <t>Bùi Duy</t>
  </si>
  <si>
    <t>Đồng</t>
  </si>
  <si>
    <t>Nguyễn Danh</t>
  </si>
  <si>
    <t xml:space="preserve">Nguyễn Hồng </t>
  </si>
  <si>
    <t xml:space="preserve">Phạm Hữu </t>
  </si>
  <si>
    <t>Hoàng Thanh</t>
  </si>
  <si>
    <t>Lê Văn</t>
  </si>
  <si>
    <t xml:space="preserve">Vũ Đình </t>
  </si>
  <si>
    <t>Hậu</t>
  </si>
  <si>
    <t>Nguyễn Duy</t>
  </si>
  <si>
    <t>Hiển</t>
  </si>
  <si>
    <t xml:space="preserve">Phạm Đức </t>
  </si>
  <si>
    <t>Hoài</t>
  </si>
  <si>
    <t>Bùi Quang</t>
  </si>
  <si>
    <t>Đặng Trung</t>
  </si>
  <si>
    <t>Hoàng Tứ</t>
  </si>
  <si>
    <t>Lam</t>
  </si>
  <si>
    <t>Nguyễn Công</t>
  </si>
  <si>
    <t>Nam</t>
  </si>
  <si>
    <t xml:space="preserve">Nguyễn Thế </t>
  </si>
  <si>
    <t xml:space="preserve">Bùi Hữu </t>
  </si>
  <si>
    <t>Quảng</t>
  </si>
  <si>
    <t>Sỹ</t>
  </si>
  <si>
    <t>Tân</t>
  </si>
  <si>
    <t>Lê Xuân</t>
  </si>
  <si>
    <t>Hà Minh</t>
  </si>
  <si>
    <t>Nguyễn Phúc</t>
  </si>
  <si>
    <t>Ngô Bá</t>
  </si>
  <si>
    <t>Tùng</t>
  </si>
  <si>
    <t>Nguyễn Gia</t>
  </si>
  <si>
    <t>Tuyên</t>
  </si>
  <si>
    <t>Nguyễn Ngọc</t>
  </si>
  <si>
    <t>Thái</t>
  </si>
  <si>
    <t>Tô Văn</t>
  </si>
  <si>
    <t>Thành</t>
  </si>
  <si>
    <t>Vũ Đức</t>
  </si>
  <si>
    <t>Phạm Trung</t>
  </si>
  <si>
    <t>Hoàng Quốc</t>
  </si>
  <si>
    <t>Việt</t>
  </si>
  <si>
    <r>
      <t xml:space="preserve">TỔNG HỢP KẾT QUẢ TỐT NGHIỆP
</t>
    </r>
    <r>
      <rPr>
        <sz val="14"/>
        <color theme="1"/>
        <rFont val="Times New Roman"/>
        <family val="1"/>
      </rPr>
      <t>Lớp: ĐN72 - Khóa 44 - Trình độ Trung cấp</t>
    </r>
  </si>
  <si>
    <t xml:space="preserve">Nguyễn Trọng </t>
  </si>
  <si>
    <t xml:space="preserve">Phạm Thành </t>
  </si>
  <si>
    <t xml:space="preserve">Đinh Hồng </t>
  </si>
  <si>
    <t xml:space="preserve">Trần Văn </t>
  </si>
  <si>
    <t>Vũ Văn</t>
  </si>
  <si>
    <t xml:space="preserve">Nguyễn Trung </t>
  </si>
  <si>
    <t xml:space="preserve">Đỗ Thị </t>
  </si>
  <si>
    <t>Hoa</t>
  </si>
  <si>
    <t>Khang</t>
  </si>
  <si>
    <t xml:space="preserve">Đinh Như </t>
  </si>
  <si>
    <t xml:space="preserve">Lâm Đức </t>
  </si>
  <si>
    <t>Phong</t>
  </si>
  <si>
    <t>Tình</t>
  </si>
  <si>
    <t xml:space="preserve">Cao Văn </t>
  </si>
  <si>
    <t>Tỉnh</t>
  </si>
  <si>
    <t xml:space="preserve">Phạm Quang </t>
  </si>
  <si>
    <t xml:space="preserve">Thành </t>
  </si>
  <si>
    <r>
      <t xml:space="preserve">TỔNG HỢP KẾT QUẢ TỐT NGHIỆP
</t>
    </r>
    <r>
      <rPr>
        <sz val="14"/>
        <color theme="1"/>
        <rFont val="Times New Roman"/>
        <family val="1"/>
      </rPr>
      <t>Lớp: ĐL73 - Khóa 44 - Trình độ Trung cấp</t>
    </r>
  </si>
  <si>
    <t xml:space="preserve">Nguyễn Tấn </t>
  </si>
  <si>
    <t>Nguyễn Khắc</t>
  </si>
  <si>
    <t>Đông</t>
  </si>
  <si>
    <t xml:space="preserve">Phạm Trung </t>
  </si>
  <si>
    <t xml:space="preserve">Cao Dương </t>
  </si>
  <si>
    <t>Lễ</t>
  </si>
  <si>
    <t>Phạm Ngọc</t>
  </si>
  <si>
    <t xml:space="preserve">Đào Văn </t>
  </si>
  <si>
    <t xml:space="preserve">Phạm Bá </t>
  </si>
  <si>
    <t xml:space="preserve">Phan Lương </t>
  </si>
  <si>
    <t>Tâm</t>
  </si>
  <si>
    <t xml:space="preserve">Phạm Phú </t>
  </si>
  <si>
    <t xml:space="preserve">Hà Anh </t>
  </si>
  <si>
    <t>Trung</t>
  </si>
  <si>
    <t xml:space="preserve">Hoàng Việt </t>
  </si>
  <si>
    <t xml:space="preserve">Nguyễn Bảo </t>
  </si>
  <si>
    <t xml:space="preserve">Vũ Quang </t>
  </si>
  <si>
    <t xml:space="preserve">Đỗ Ngọc </t>
  </si>
  <si>
    <r>
      <t xml:space="preserve">TỔNG HỢP KẾT QUẢ TỐT NGHIỆP
</t>
    </r>
    <r>
      <rPr>
        <sz val="14"/>
        <color theme="1"/>
        <rFont val="Times New Roman"/>
        <family val="1"/>
      </rPr>
      <t>Lớp: ĐL74 - Khóa 44 - Trình độ Trung cấp</t>
    </r>
  </si>
  <si>
    <t xml:space="preserve">Bùi Hoàng </t>
  </si>
  <si>
    <t xml:space="preserve">Nguyễn Thị Lan </t>
  </si>
  <si>
    <t xml:space="preserve">Phạm Thị Lan </t>
  </si>
  <si>
    <t xml:space="preserve">Phan Thị </t>
  </si>
  <si>
    <t>Ban</t>
  </si>
  <si>
    <t xml:space="preserve">Bùi Thị Bích </t>
  </si>
  <si>
    <t>Duyên</t>
  </si>
  <si>
    <t xml:space="preserve">Trần Thu </t>
  </si>
  <si>
    <t xml:space="preserve">Đào Vĩnh </t>
  </si>
  <si>
    <t xml:space="preserve">Nguyễn Thúy </t>
  </si>
  <si>
    <t>Hường</t>
  </si>
  <si>
    <t xml:space="preserve">Nguyễn Thị Phương </t>
  </si>
  <si>
    <t>Liên</t>
  </si>
  <si>
    <t xml:space="preserve">Nguyễn Thị </t>
  </si>
  <si>
    <t>Ly</t>
  </si>
  <si>
    <t xml:space="preserve">Nguyễn Tiến </t>
  </si>
  <si>
    <t>Mạnh</t>
  </si>
  <si>
    <t xml:space="preserve">Phạm Thị Hồng </t>
  </si>
  <si>
    <t>Nga</t>
  </si>
  <si>
    <t xml:space="preserve">Phạm Xuân </t>
  </si>
  <si>
    <t>Tại</t>
  </si>
  <si>
    <t xml:space="preserve">Đào Thị Phương </t>
  </si>
  <si>
    <t>Thảo</t>
  </si>
  <si>
    <r>
      <t xml:space="preserve">TỔNG HỢP KẾT QUẢ TỐT NGHIỆP
</t>
    </r>
    <r>
      <rPr>
        <sz val="14"/>
        <color theme="1"/>
        <rFont val="Times New Roman"/>
        <family val="1"/>
      </rPr>
      <t>Lớp: Đ75 - Khóa 44 - Trình độ Trung cấp</t>
    </r>
  </si>
  <si>
    <t xml:space="preserve">Hoàng Hữu </t>
  </si>
  <si>
    <t>Trịnh Khắc</t>
  </si>
  <si>
    <t xml:space="preserve">Đỗ Hồng </t>
  </si>
  <si>
    <t>Lan</t>
  </si>
  <si>
    <t xml:space="preserve">Phạm Hồng </t>
  </si>
  <si>
    <t>Lê</t>
  </si>
  <si>
    <t xml:space="preserve">Vũ Thị </t>
  </si>
  <si>
    <t>Tạ Thị Yến</t>
  </si>
  <si>
    <t>Nhi</t>
  </si>
  <si>
    <t xml:space="preserve">Bùi Phạm Trang </t>
  </si>
  <si>
    <t>Nhung</t>
  </si>
  <si>
    <t xml:space="preserve">Ngô Ngọc </t>
  </si>
  <si>
    <t xml:space="preserve">Bùi Hồng </t>
  </si>
  <si>
    <t>Quân</t>
  </si>
  <si>
    <t>Tới</t>
  </si>
  <si>
    <t xml:space="preserve">Đặng Thị </t>
  </si>
  <si>
    <t xml:space="preserve">Trần Nhật </t>
  </si>
  <si>
    <t xml:space="preserve">Bùi Thu </t>
  </si>
  <si>
    <t xml:space="preserve">Đoàn Thị </t>
  </si>
  <si>
    <t>Thoan</t>
  </si>
  <si>
    <t>Trường</t>
  </si>
  <si>
    <t xml:space="preserve">Bùi Đức </t>
  </si>
  <si>
    <t>Vượng</t>
  </si>
  <si>
    <r>
      <t xml:space="preserve">TỔNG HỢP KẾT QUẢ TỐT NGHIỆP
</t>
    </r>
    <r>
      <rPr>
        <sz val="14"/>
        <color theme="1"/>
        <rFont val="Times New Roman"/>
        <family val="1"/>
      </rPr>
      <t>Lớp: ĐT76 - Khóa 44 - Trình độ Trung cấp</t>
    </r>
  </si>
  <si>
    <t>Ánh</t>
  </si>
  <si>
    <t xml:space="preserve">Nguyễn Thành </t>
  </si>
  <si>
    <t>Lương Quốc</t>
  </si>
  <si>
    <t>Dư</t>
  </si>
  <si>
    <t>Hóa</t>
  </si>
  <si>
    <t xml:space="preserve">Lê Quý </t>
  </si>
  <si>
    <t xml:space="preserve">Bùi Trung </t>
  </si>
  <si>
    <t>Khởi</t>
  </si>
  <si>
    <t>Quyền</t>
  </si>
  <si>
    <t xml:space="preserve">Nguyễn Như </t>
  </si>
  <si>
    <t>Quỳnh</t>
  </si>
  <si>
    <t xml:space="preserve">Nguyễn Bá </t>
  </si>
  <si>
    <t>Tuệ</t>
  </si>
  <si>
    <t xml:space="preserve">Bùi Thị </t>
  </si>
  <si>
    <t>Thắm</t>
  </si>
  <si>
    <t>Thìn</t>
  </si>
  <si>
    <t xml:space="preserve">Phạm Như </t>
  </si>
  <si>
    <t>Thuần</t>
  </si>
  <si>
    <r>
      <t xml:space="preserve">TỔNG HỢP KẾT QUẢ TỐT NGHIỆP
</t>
    </r>
    <r>
      <rPr>
        <sz val="14"/>
        <color theme="1"/>
        <rFont val="Times New Roman"/>
        <family val="1"/>
      </rPr>
      <t>Lớp: Đ77 - Khóa 44 - Trình độ Trung cấp</t>
    </r>
  </si>
  <si>
    <t xml:space="preserve">Đào Minh </t>
  </si>
  <si>
    <t xml:space="preserve">Trần Đức </t>
  </si>
  <si>
    <t>Đỉnh</t>
  </si>
  <si>
    <t>Bùi Thị</t>
  </si>
  <si>
    <t xml:space="preserve">Trần Xuân </t>
  </si>
  <si>
    <t>Nguyễn Bùi Tuấn</t>
  </si>
  <si>
    <t>Hoàng</t>
  </si>
  <si>
    <t>Huyền</t>
  </si>
  <si>
    <t>Nguyễn Bảo</t>
  </si>
  <si>
    <t>Kỳ</t>
  </si>
  <si>
    <t>Luận</t>
  </si>
  <si>
    <t>Phạm Tuấn</t>
  </si>
  <si>
    <t>Hà Văn</t>
  </si>
  <si>
    <t>Minh</t>
  </si>
  <si>
    <t xml:space="preserve">Lê Quốc </t>
  </si>
  <si>
    <t xml:space="preserve">Trần Anh </t>
  </si>
  <si>
    <t>Lê Công</t>
  </si>
  <si>
    <t>Sáng</t>
  </si>
  <si>
    <t>Đặng Phạm Thị</t>
  </si>
  <si>
    <t xml:space="preserve">Đỗ Khắc </t>
  </si>
  <si>
    <t>Thịnh</t>
  </si>
  <si>
    <t xml:space="preserve">Đào Thị </t>
  </si>
  <si>
    <t xml:space="preserve">Phạm Thế </t>
  </si>
  <si>
    <t>Vỹ</t>
  </si>
  <si>
    <t>: 15 HS</t>
  </si>
  <si>
    <t>: 34 HS</t>
  </si>
  <si>
    <t>: 36 HS</t>
  </si>
  <si>
    <t>: 36/36 HS = 100%</t>
  </si>
  <si>
    <t>: 21 HS</t>
  </si>
  <si>
    <t>: 21/21 HS = 100%</t>
  </si>
  <si>
    <t>: 22 HS</t>
  </si>
  <si>
    <t>: 22/22 HS = 100%</t>
  </si>
  <si>
    <t>: 19 HS</t>
  </si>
  <si>
    <t>: 19/19 HS = 100%</t>
  </si>
  <si>
    <t>: 01/30 HS = 3,3%</t>
  </si>
  <si>
    <t>: 29/30 HS = 96,7%</t>
  </si>
  <si>
    <t>+ Tốt nghiệp loại  Khá</t>
  </si>
  <si>
    <t>: 34/34 HS = 100%</t>
  </si>
  <si>
    <t>+ Tốt nghiệp loại Giỏi</t>
  </si>
  <si>
    <t>: 01/34 HS = 2,9%</t>
  </si>
  <si>
    <t>+ Tốt nghiệp loại Khá</t>
  </si>
  <si>
    <t>: 02/36 HS = 5,5%</t>
  </si>
  <si>
    <t>: 01/36 HS = 3,2%</t>
  </si>
  <si>
    <t>: 10/21 HS = 47,6%</t>
  </si>
  <si>
    <t>: 11/21 HS = 52,4%</t>
  </si>
  <si>
    <t>: 05/22 HS = 22,7%</t>
  </si>
  <si>
    <t>: 01/22 HS = 4,5%</t>
  </si>
  <si>
    <t>+ Tốt nghiệp loại Trung Bình</t>
  </si>
  <si>
    <t>: 01/19 HS = 5,2%</t>
  </si>
  <si>
    <t>: 09/19 HS = 47,3%</t>
  </si>
  <si>
    <t>: 01/19 HS = 5,4%</t>
  </si>
  <si>
    <t>: 05/19 HS = 26,3%</t>
  </si>
  <si>
    <t>: 08/19 HS = 42,2%</t>
  </si>
  <si>
    <t>: 01/15 HS = 6,6%</t>
  </si>
  <si>
    <t>: 23 HS</t>
  </si>
  <si>
    <t>: 18/29 HS = 62%</t>
  </si>
  <si>
    <t>: 11/29 HS = 38%</t>
  </si>
  <si>
    <t xml:space="preserve">Đào Nguyên </t>
  </si>
  <si>
    <t>Tuyển</t>
  </si>
  <si>
    <t>: 23/23 HS = 100%</t>
  </si>
  <si>
    <t>: 04/23 HS = 17,3%</t>
  </si>
  <si>
    <t>: 16/23 HS = 69,5%</t>
  </si>
  <si>
    <t>: 03/23 HS = 13,2%</t>
  </si>
  <si>
    <t>:20/34 HS = 58,8%</t>
  </si>
  <si>
    <t>: 13/34 HS = 38,3%</t>
  </si>
  <si>
    <t>: 18/36 HS = 50%</t>
  </si>
  <si>
    <t>:15/36 HS = 41,3%</t>
  </si>
  <si>
    <t>: 07/15 HS = 46,7%</t>
  </si>
  <si>
    <t>: 15/15 HS = 100%</t>
  </si>
  <si>
    <r>
      <t xml:space="preserve">TRƯỜNG TRUNG CẤP
KỸ THUẬT - NGHIỆP VỤ HẢI PHÒNG
</t>
    </r>
    <r>
      <rPr>
        <b/>
        <sz val="12"/>
        <color theme="1"/>
        <rFont val="Times New Roman"/>
        <family val="2"/>
      </rPr>
      <t>PHÒNG KẾ HOẠCH - ĐÀO TẠO</t>
    </r>
  </si>
  <si>
    <r>
      <t xml:space="preserve">TRƯỜNG TRUNG CẤP
KỸ THUẬT - NGHIỆP VỤ HẢI PHÒNG
</t>
    </r>
    <r>
      <rPr>
        <b/>
        <sz val="12.5"/>
        <color theme="1"/>
        <rFont val="Times New Roman"/>
        <family val="2"/>
      </rPr>
      <t>PHÒNG KẾ HOẠCH - ĐÀO TẠO</t>
    </r>
  </si>
  <si>
    <t>: 11/22 HS = 50%</t>
  </si>
  <si>
    <t>Bỏ thi</t>
  </si>
  <si>
    <t>+ Tốt nghiệp loại TB. Khá</t>
  </si>
  <si>
    <r>
      <t xml:space="preserve">BỘ XÂY DỰNG
</t>
    </r>
    <r>
      <rPr>
        <b/>
        <sz val="13"/>
        <color theme="1"/>
        <rFont val="Times New Roman"/>
        <family val="1"/>
      </rPr>
      <t>TRƯỜNG TRUNG CẤP
KỸ THUẬT - NGHIỆP VỤ HẢI PHÒNG</t>
    </r>
  </si>
  <si>
    <t>STT</t>
  </si>
  <si>
    <t>NGÀY SINH</t>
  </si>
  <si>
    <t>NƠI SINH</t>
  </si>
  <si>
    <t>Điểm thi 
tốt nghiệp văn hóa</t>
  </si>
  <si>
    <t>Điểm thi TN nghề</t>
  </si>
  <si>
    <t>Điểm TBTN</t>
  </si>
  <si>
    <t>LỚP</t>
  </si>
  <si>
    <t>Chính trị</t>
  </si>
  <si>
    <t>Toán</t>
  </si>
  <si>
    <t>Lý</t>
  </si>
  <si>
    <t>14/05/2000</t>
  </si>
  <si>
    <t>Hải Phòng</t>
  </si>
  <si>
    <t>H39</t>
  </si>
  <si>
    <t>Hàn</t>
  </si>
  <si>
    <t>11/04/2001</t>
  </si>
  <si>
    <t>Trung bình</t>
  </si>
  <si>
    <t>02/05/2001</t>
  </si>
  <si>
    <t>12/10/2001</t>
  </si>
  <si>
    <t>Khá</t>
  </si>
  <si>
    <t>05/11/2001</t>
  </si>
  <si>
    <t>18/08/2000</t>
  </si>
  <si>
    <t>14/08/2000</t>
  </si>
  <si>
    <t>18/12/2001</t>
  </si>
  <si>
    <t>07/04/2001</t>
  </si>
  <si>
    <t>22/08/2001</t>
  </si>
  <si>
    <t>29/01/2000</t>
  </si>
  <si>
    <t>12/06/2001</t>
  </si>
  <si>
    <t>Kiên Giang</t>
  </si>
  <si>
    <t>14/10/2001</t>
  </si>
  <si>
    <t>10/10/2000</t>
  </si>
  <si>
    <t>07/01/2001</t>
  </si>
  <si>
    <t>25/08/2000</t>
  </si>
  <si>
    <t>13/12/2001</t>
  </si>
  <si>
    <t>25/05/2001</t>
  </si>
  <si>
    <t>21/03/2001</t>
  </si>
  <si>
    <t>08/10/2001</t>
  </si>
  <si>
    <t>03/03/2001</t>
  </si>
  <si>
    <t>04/03/2001</t>
  </si>
  <si>
    <t>30/03/2001</t>
  </si>
  <si>
    <t>08/02/2001</t>
  </si>
  <si>
    <t>18/11/2001</t>
  </si>
  <si>
    <t>12/03/2001</t>
  </si>
  <si>
    <t>10/08/2000</t>
  </si>
  <si>
    <t>Lã Đình Kế</t>
  </si>
  <si>
    <t>NGHỀ 
ĐÀO TẠO</t>
  </si>
  <si>
    <t>GHI 
CHÚ</t>
  </si>
  <si>
    <t>Xếp loại 
tốt nghiệp</t>
  </si>
  <si>
    <t>22/12/2001</t>
  </si>
  <si>
    <t>Hải Dương</t>
  </si>
  <si>
    <t>28/12/2001</t>
  </si>
  <si>
    <t>20/03/2001</t>
  </si>
  <si>
    <t>06/10/2001</t>
  </si>
  <si>
    <t>27/08/2001</t>
  </si>
  <si>
    <t>02/02/2001</t>
  </si>
  <si>
    <t>09/08/2001</t>
  </si>
  <si>
    <t>Lê Thị</t>
  </si>
  <si>
    <t>08/07/2000</t>
  </si>
  <si>
    <t>19/04/2001</t>
  </si>
  <si>
    <t>Khánh Hòa</t>
  </si>
  <si>
    <t>23/11/2001</t>
  </si>
  <si>
    <t>19/11/2001</t>
  </si>
  <si>
    <t>18/04/2001</t>
  </si>
  <si>
    <t>08/07/2001</t>
  </si>
  <si>
    <t>17/10/2001</t>
  </si>
  <si>
    <t>12/01/2001</t>
  </si>
  <si>
    <t>11/06/2001</t>
  </si>
  <si>
    <t>30/06/2001</t>
  </si>
  <si>
    <t>10/04/2001</t>
  </si>
  <si>
    <t>08/06/2001</t>
  </si>
  <si>
    <t>07/10/2001</t>
  </si>
  <si>
    <t>01/06/2001</t>
  </si>
  <si>
    <t>01/08/2001</t>
  </si>
  <si>
    <t>Gia Lai</t>
  </si>
  <si>
    <t>04/06/2001</t>
  </si>
  <si>
    <t>03/10/2001</t>
  </si>
  <si>
    <t>15/01/2001</t>
  </si>
  <si>
    <t>30/10/2001</t>
  </si>
  <si>
    <t>06/09/2001</t>
  </si>
  <si>
    <t>08/09/2001</t>
  </si>
  <si>
    <t>26/10/2001</t>
  </si>
  <si>
    <t>ĐN70</t>
  </si>
  <si>
    <t>Điện - Nước</t>
  </si>
  <si>
    <t>05/12/2001</t>
  </si>
  <si>
    <t>Quảng Ninh</t>
  </si>
  <si>
    <t>26/11/2001</t>
  </si>
  <si>
    <t>14/12/2001</t>
  </si>
  <si>
    <t>27/10/2001</t>
  </si>
  <si>
    <t>01/04/2001</t>
  </si>
  <si>
    <t>01/11/2001</t>
  </si>
  <si>
    <t>02/09/2000</t>
  </si>
  <si>
    <t>04/11/2001</t>
  </si>
  <si>
    <t>25/4/2001</t>
  </si>
  <si>
    <t>ĐN72</t>
  </si>
  <si>
    <t>10/06/2001</t>
  </si>
  <si>
    <t>13/11/2001</t>
  </si>
  <si>
    <t>18/06/2000</t>
  </si>
  <si>
    <t>18/05/2001</t>
  </si>
  <si>
    <t>Đồng Nai</t>
  </si>
  <si>
    <t>22/11/2001</t>
  </si>
  <si>
    <t>09/03/2001</t>
  </si>
  <si>
    <t>17/12/2001</t>
  </si>
  <si>
    <t>19/01/2001</t>
  </si>
  <si>
    <t>15/11/2000</t>
  </si>
  <si>
    <t>10/08/2001</t>
  </si>
  <si>
    <t>28/06/2001</t>
  </si>
  <si>
    <t>02/03/2001</t>
  </si>
  <si>
    <t>16/12/2001</t>
  </si>
  <si>
    <t>19/09/2001</t>
  </si>
  <si>
    <t>07/11/2001</t>
  </si>
  <si>
    <t>30/12/2001</t>
  </si>
  <si>
    <t>27/07/2000</t>
  </si>
  <si>
    <t>21/05/2000</t>
  </si>
  <si>
    <t>09/11/2001</t>
  </si>
  <si>
    <t>22/01/2001</t>
  </si>
  <si>
    <t>13/09/2001</t>
  </si>
  <si>
    <t>17/12/2000</t>
  </si>
  <si>
    <t>18/10/2000</t>
  </si>
  <si>
    <t>23/11/2000</t>
  </si>
  <si>
    <t>09/12/2001</t>
  </si>
  <si>
    <t>16/09/2000</t>
  </si>
  <si>
    <t>01/07/2001</t>
  </si>
  <si>
    <t>24/06/2001</t>
  </si>
  <si>
    <t>24/07/2001</t>
  </si>
  <si>
    <t>ĐL71</t>
  </si>
  <si>
    <t>Kỹ thuật máy lạnh và điều hòa không khí</t>
  </si>
  <si>
    <t>20/4/2001</t>
  </si>
  <si>
    <t>01/4/2000</t>
  </si>
  <si>
    <t>24/4/2001</t>
  </si>
  <si>
    <t>26/6/2001</t>
  </si>
  <si>
    <t>12/02/2001</t>
  </si>
  <si>
    <t>04/11/2000</t>
  </si>
  <si>
    <t>04/4/2000</t>
  </si>
  <si>
    <t>03/11/2001</t>
  </si>
  <si>
    <t>19/10/2000</t>
  </si>
  <si>
    <t>27/5/2001</t>
  </si>
  <si>
    <t>15/9/1999</t>
  </si>
  <si>
    <t>06/06/2001</t>
  </si>
  <si>
    <t>07/4/2001</t>
  </si>
  <si>
    <t>17/7/2001</t>
  </si>
  <si>
    <t>18/02/2001</t>
  </si>
  <si>
    <t>Đắc Lắc</t>
  </si>
  <si>
    <t>26/8/2000</t>
  </si>
  <si>
    <t>06/12/2001</t>
  </si>
  <si>
    <t>21/11/2000</t>
  </si>
  <si>
    <t>03/01/2001</t>
  </si>
  <si>
    <t>ĐL73</t>
  </si>
  <si>
    <t>24/9/2001</t>
  </si>
  <si>
    <t>23/07/2001</t>
  </si>
  <si>
    <t>02/09/2001</t>
  </si>
  <si>
    <t>05/01/2001</t>
  </si>
  <si>
    <t>20/10/2001</t>
  </si>
  <si>
    <t>08/04/2001</t>
  </si>
  <si>
    <t>28/05/2000</t>
  </si>
  <si>
    <t>26/09/2001</t>
  </si>
  <si>
    <t>24/01/2001</t>
  </si>
  <si>
    <t>15/11/2001</t>
  </si>
  <si>
    <t>05/08/2001</t>
  </si>
  <si>
    <t>10/12/1999</t>
  </si>
  <si>
    <t>16/04/2001</t>
  </si>
  <si>
    <t>21/08/2001</t>
  </si>
  <si>
    <t>ĐL74</t>
  </si>
  <si>
    <t>28/06/2000</t>
  </si>
  <si>
    <t>20/01/2001</t>
  </si>
  <si>
    <t>24/09/2001</t>
  </si>
  <si>
    <t>07/06/2001</t>
  </si>
  <si>
    <t>04/04/2001</t>
  </si>
  <si>
    <t>29/06/2001</t>
  </si>
  <si>
    <t>21/10/2001</t>
  </si>
  <si>
    <t>12/11/2000</t>
  </si>
  <si>
    <t>10/02/2001</t>
  </si>
  <si>
    <t>22/05/2001</t>
  </si>
  <si>
    <t>27/01/2000</t>
  </si>
  <si>
    <t>04/02/2001</t>
  </si>
  <si>
    <t>Đ75</t>
  </si>
  <si>
    <t>Điện công nghiệp</t>
  </si>
  <si>
    <t>24/12/2001</t>
  </si>
  <si>
    <t> 15/10/2001</t>
  </si>
  <si>
    <t>22/10/2001</t>
  </si>
  <si>
    <t>05/09/2001</t>
  </si>
  <si>
    <t>09/07/2001</t>
  </si>
  <si>
    <t>06/04/2001</t>
  </si>
  <si>
    <t>17/02/2001</t>
  </si>
  <si>
    <t>19/10/2001</t>
  </si>
  <si>
    <t>25/10/2001</t>
  </si>
  <si>
    <t>31/08/2001</t>
  </si>
  <si>
    <t>25/04/2001</t>
  </si>
  <si>
    <t>03/08/2001</t>
  </si>
  <si>
    <t>11/02/2001</t>
  </si>
  <si>
    <t>12/11/2001</t>
  </si>
  <si>
    <t>Đ77</t>
  </si>
  <si>
    <t>17/06/2001</t>
  </si>
  <si>
    <t>28/09/2000</t>
  </si>
  <si>
    <t>20/09/2000</t>
  </si>
  <si>
    <t>17/11/2000</t>
  </si>
  <si>
    <t>13/11/2000</t>
  </si>
  <si>
    <t>27/01/2001</t>
  </si>
  <si>
    <t>14/01/2001</t>
  </si>
  <si>
    <t>28/10/2001</t>
  </si>
  <si>
    <t>26/05/2000</t>
  </si>
  <si>
    <t>10/03/2001</t>
  </si>
  <si>
    <t>28/02/2000</t>
  </si>
  <si>
    <t>21/11/2001</t>
  </si>
  <si>
    <t>ĐT76</t>
  </si>
  <si>
    <t>Điện tử công nghiệp</t>
  </si>
  <si>
    <t xml:space="preserve">Tổng hợp: </t>
  </si>
  <si>
    <t>TB khá</t>
  </si>
  <si>
    <t>Giỏi</t>
  </si>
  <si>
    <t>Kém</t>
  </si>
  <si>
    <t>Tổng</t>
  </si>
  <si>
    <t>HIỆU TRƯỞNG</t>
  </si>
  <si>
    <t>Hải Phòng, ngày      tháng      năm 2019</t>
  </si>
  <si>
    <t>- Xếp loại tốt nghiệp:</t>
  </si>
  <si>
    <t>- Tổng số học sinh đủ điều kiện thi tốt nghiệp</t>
  </si>
  <si>
    <t>- Tổng số học sinh đủ điều kiện tốt nghiệp</t>
  </si>
  <si>
    <t>: 30/30 học sinh</t>
  </si>
  <si>
    <t>: 29/30 học sinh</t>
  </si>
  <si>
    <t>+ Khá: 18/29 HS = 62,2%</t>
  </si>
  <si>
    <t>+ TB Khá: 11/29 HS = 37,8%</t>
  </si>
  <si>
    <t>Lớp: H39</t>
  </si>
  <si>
    <t>Nghề đào tạo: Hàn</t>
  </si>
  <si>
    <t>Lớp: ĐN70</t>
  </si>
  <si>
    <t>Nghề đào tạo: Điện - Nước</t>
  </si>
  <si>
    <t>Lớp: ĐN72</t>
  </si>
  <si>
    <t>: 21/21 học sinh</t>
  </si>
  <si>
    <t>+ Khá: 10/21 HS = 47,6%</t>
  </si>
  <si>
    <t>+ TB Khá: 11/21 HS = 52,4%</t>
  </si>
  <si>
    <t>Lớp: ĐL71</t>
  </si>
  <si>
    <t>Nghề đào tạo: Kỹ thuật máy lạnh và điều hòa không khí</t>
  </si>
  <si>
    <t>: 36/36 học sinh</t>
  </si>
  <si>
    <t>+ Giỏi: 02/36 HS = 5,6%</t>
  </si>
  <si>
    <t>+ Khá: 18/36 HS = 50%</t>
  </si>
  <si>
    <t>+ Trung bình: 01/36 HS = 2,8%</t>
  </si>
  <si>
    <t>+ TB Khá: 15/36 HS = 41,6%</t>
  </si>
  <si>
    <t>Lớp: ĐL73</t>
  </si>
  <si>
    <t>: 22/22 học sinh</t>
  </si>
  <si>
    <t>+ Giỏi: 01/22 HS = 4,6%</t>
  </si>
  <si>
    <t>+ Khá: 05/22 HS = 22,7%</t>
  </si>
  <si>
    <t>+ TB Khá: 11/22 HS = 50,0%</t>
  </si>
  <si>
    <t>Lớp: ĐL74</t>
  </si>
  <si>
    <t>: 19/19 học sinh</t>
  </si>
  <si>
    <t>+ Giỏi: 01/19 HS = 5,3%</t>
  </si>
  <si>
    <t>+ Khá: 09/19 HS = 47,4%</t>
  </si>
  <si>
    <t>+ TB Khá: 09/19 HS = 47,4%</t>
  </si>
  <si>
    <t>Lớp: Đ75</t>
  </si>
  <si>
    <t>Nghề đào tạo: Điện công nghiệp</t>
  </si>
  <si>
    <t>+ Khá: 05/19 HS = 26,3%</t>
  </si>
  <si>
    <t>+ TB Khá: 08/19 HS = 42,1%</t>
  </si>
  <si>
    <t>+ Trung bình: 05/19 HS = 26,3%</t>
  </si>
  <si>
    <t>Lớp: Đ77</t>
  </si>
  <si>
    <t>+ Khá: 04/23 HS = 17,4%</t>
  </si>
  <si>
    <t>+ TB Khá: 16/23 HS = 69,6%</t>
  </si>
  <si>
    <t>: 23/23 học sinh</t>
  </si>
  <si>
    <t>: 15/15 học sinh</t>
  </si>
  <si>
    <t>+ Giỏi: 01/15 HS = 6,6%</t>
  </si>
  <si>
    <t>+ Khá: 07/15 HS = 46,7%</t>
  </si>
  <si>
    <t>+ TB Khá: 07/15 HS = 46,7%</t>
  </si>
  <si>
    <t>Lớp: ĐT76</t>
  </si>
  <si>
    <t>Nghề đào tạo: Điện tử công nghiệp</t>
  </si>
  <si>
    <t>Điểm TBC nghề</t>
  </si>
  <si>
    <t>: 33/33 học sinh</t>
  </si>
  <si>
    <t>+ Giỏi: 01/33 HS = 3%</t>
  </si>
  <si>
    <t>+ Khá: 20/33 HS = 60,6%</t>
  </si>
  <si>
    <t>+ TB Khá: 12/33 HS = 36,4%</t>
  </si>
  <si>
    <t>Không thi</t>
  </si>
  <si>
    <t>+ Trung bình: 03/23 HS = 13%</t>
  </si>
  <si>
    <t>- Giỏi: 07/217 HS = 3,2%</t>
  </si>
  <si>
    <t>- Khá: 96/217 HS = 44,2%</t>
  </si>
  <si>
    <t>- TB Khá: 100/217 HS = 46,1%</t>
  </si>
  <si>
    <t>- Trung bình: 14/217 HS = 6,5%</t>
  </si>
  <si>
    <r>
      <rPr>
        <b/>
        <sz val="16"/>
        <color theme="1"/>
        <rFont val="Times New Roman"/>
        <family val="1"/>
      </rPr>
      <t xml:space="preserve">DANH SÁCH HỌC SINH TỐT NGHIỆP KHÓA 44 - TCN
</t>
    </r>
    <r>
      <rPr>
        <b/>
        <sz val="14"/>
        <color theme="1"/>
        <rFont val="Times New Roman"/>
        <family val="1"/>
      </rPr>
      <t>Gồm các lớp: H39, ĐN70, ĐN72, ĐL71, ĐL73, ĐL74, Đ75, Đ77, ĐT76
Nghề đào tạo: Hàn, Điện - Nước, Kỹ thuật máy lạnh và điều hòa không khí, Điện công nghiệp, Điện tử công nghiệp</t>
    </r>
    <r>
      <rPr>
        <sz val="13"/>
        <color theme="1"/>
        <rFont val="Times New Roman"/>
        <family val="1"/>
      </rPr>
      <t xml:space="preserve">
</t>
    </r>
    <r>
      <rPr>
        <i/>
        <sz val="13"/>
        <color theme="1"/>
        <rFont val="Times New Roman"/>
        <family val="1"/>
      </rPr>
      <t>(Kèm theo QĐ số               /QĐ-TCKT ngày      tháng      năm 2019 của Hiệu trưởng trường Trung cấp Kỹ thuật - Nghiệp vụ Hải Phòng)</t>
    </r>
  </si>
  <si>
    <t>TỔNG HỢP KẾT QUẢ THI TỐT NGHIỆP KHÓA 44 - TCN</t>
  </si>
  <si>
    <t>+ Trung bình: 05/22 HS = 22,7%</t>
  </si>
  <si>
    <t>+ Giỏi: 01/19 HS = 5,2%</t>
  </si>
  <si>
    <t>(Danh sách có: 217 học sinh tốt nghiệp)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</si>
</sst>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2"/>
      <color theme="1"/>
      <name val="Times New Roman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name val="Times New Roman"/>
      <family val="2"/>
    </font>
    <font>
      <i/>
      <sz val="13"/>
      <color theme="1"/>
      <name val="Times New Roman"/>
      <family val="1"/>
    </font>
    <font>
      <sz val="13"/>
      <color indexed="8"/>
      <name val="Times New Roman"/>
      <family val="2"/>
    </font>
    <font>
      <b/>
      <sz val="13"/>
      <color theme="1"/>
      <name val="Times New Roman"/>
      <family val="1"/>
      <charset val="163"/>
    </font>
    <font>
      <b/>
      <sz val="11"/>
      <color theme="1"/>
      <name val="Times New Roman"/>
      <family val="1"/>
      <charset val="163"/>
    </font>
    <font>
      <sz val="13"/>
      <name val="Times New Roman"/>
      <family val="1"/>
    </font>
    <font>
      <b/>
      <sz val="13"/>
      <color theme="1"/>
      <name val="Times New Roman"/>
      <family val="2"/>
    </font>
    <font>
      <b/>
      <sz val="12"/>
      <color theme="1"/>
      <name val="Times New Roman"/>
      <family val="2"/>
    </font>
    <font>
      <sz val="13"/>
      <color theme="1"/>
      <name val="Times New Roman"/>
      <family val="1"/>
    </font>
    <font>
      <sz val="12.5"/>
      <color theme="1"/>
      <name val="Times New Roman"/>
      <family val="2"/>
    </font>
    <font>
      <b/>
      <sz val="12.5"/>
      <color theme="1"/>
      <name val="Times New Roman"/>
      <family val="2"/>
    </font>
    <font>
      <b/>
      <sz val="12.5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name val="Times New Roman"/>
      <family val="1"/>
    </font>
    <font>
      <b/>
      <u/>
      <sz val="13"/>
      <color theme="1"/>
      <name val="Times New Roman"/>
      <family val="1"/>
    </font>
    <font>
      <sz val="13"/>
      <color indexed="8"/>
      <name val="Times New Roman"/>
      <family val="1"/>
    </font>
    <font>
      <i/>
      <sz val="13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1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14" fontId="12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4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164" fontId="12" fillId="0" borderId="0" xfId="0" quotePrefix="1" applyNumberFormat="1" applyFont="1" applyFill="1" applyBorder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15" fillId="0" borderId="0" xfId="0" quotePrefix="1" applyFont="1" applyFill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1" xfId="0" quotePrefix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0" fontId="23" fillId="0" borderId="1" xfId="0" quotePrefix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quotePrefix="1" applyFont="1" applyFill="1" applyBorder="1" applyAlignment="1">
      <alignment horizontal="left" vertical="center"/>
    </xf>
    <xf numFmtId="164" fontId="15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2" fontId="15" fillId="0" borderId="0" xfId="0" applyNumberFormat="1" applyFont="1" applyFill="1" applyAlignment="1">
      <alignment horizontal="center" vertical="center"/>
    </xf>
    <xf numFmtId="2" fontId="19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0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1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647700</xdr:rowOff>
    </xdr:from>
    <xdr:to>
      <xdr:col>2</xdr:col>
      <xdr:colOff>371475</xdr:colOff>
      <xdr:row>0</xdr:row>
      <xdr:rowOff>647700</xdr:rowOff>
    </xdr:to>
    <xdr:cxnSp macro="">
      <xdr:nvCxnSpPr>
        <xdr:cNvPr id="3" name="Straight Connector 2"/>
        <xdr:cNvCxnSpPr/>
      </xdr:nvCxnSpPr>
      <xdr:spPr>
        <a:xfrm>
          <a:off x="695325" y="64770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409575</xdr:colOff>
      <xdr:row>0</xdr:row>
      <xdr:rowOff>409575</xdr:rowOff>
    </xdr:from>
    <xdr:to>
      <xdr:col>8</xdr:col>
      <xdr:colOff>857250</xdr:colOff>
      <xdr:row>0</xdr:row>
      <xdr:rowOff>409575</xdr:rowOff>
    </xdr:to>
    <xdr:cxnSp macro="">
      <xdr:nvCxnSpPr>
        <xdr:cNvPr id="5" name="Straight Connector 4"/>
        <xdr:cNvCxnSpPr/>
      </xdr:nvCxnSpPr>
      <xdr:spPr>
        <a:xfrm>
          <a:off x="4105275" y="409575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485775</xdr:rowOff>
    </xdr:from>
    <xdr:to>
      <xdr:col>14</xdr:col>
      <xdr:colOff>28575</xdr:colOff>
      <xdr:row>0</xdr:row>
      <xdr:rowOff>485775</xdr:rowOff>
    </xdr:to>
    <xdr:cxnSp macro="">
      <xdr:nvCxnSpPr>
        <xdr:cNvPr id="2" name="Straight Connector 1"/>
        <xdr:cNvCxnSpPr/>
      </xdr:nvCxnSpPr>
      <xdr:spPr>
        <a:xfrm>
          <a:off x="6915150" y="485775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0</xdr:row>
      <xdr:rowOff>466725</xdr:rowOff>
    </xdr:from>
    <xdr:to>
      <xdr:col>14</xdr:col>
      <xdr:colOff>95250</xdr:colOff>
      <xdr:row>0</xdr:row>
      <xdr:rowOff>476251</xdr:rowOff>
    </xdr:to>
    <xdr:cxnSp macro="">
      <xdr:nvCxnSpPr>
        <xdr:cNvPr id="2" name="Straight Connector 1"/>
        <xdr:cNvCxnSpPr/>
      </xdr:nvCxnSpPr>
      <xdr:spPr>
        <a:xfrm flipV="1">
          <a:off x="6686550" y="466725"/>
          <a:ext cx="18478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0</xdr:row>
      <xdr:rowOff>466725</xdr:rowOff>
    </xdr:from>
    <xdr:to>
      <xdr:col>14</xdr:col>
      <xdr:colOff>142875</xdr:colOff>
      <xdr:row>0</xdr:row>
      <xdr:rowOff>476250</xdr:rowOff>
    </xdr:to>
    <xdr:cxnSp macro="">
      <xdr:nvCxnSpPr>
        <xdr:cNvPr id="2" name="Straight Connector 1"/>
        <xdr:cNvCxnSpPr/>
      </xdr:nvCxnSpPr>
      <xdr:spPr>
        <a:xfrm>
          <a:off x="6667500" y="466725"/>
          <a:ext cx="1914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276225</xdr:colOff>
      <xdr:row>0</xdr:row>
      <xdr:rowOff>466725</xdr:rowOff>
    </xdr:from>
    <xdr:to>
      <xdr:col>14</xdr:col>
      <xdr:colOff>161925</xdr:colOff>
      <xdr:row>0</xdr:row>
      <xdr:rowOff>466725</xdr:rowOff>
    </xdr:to>
    <xdr:cxnSp macro="">
      <xdr:nvCxnSpPr>
        <xdr:cNvPr id="2" name="Straight Connector 1"/>
        <xdr:cNvCxnSpPr/>
      </xdr:nvCxnSpPr>
      <xdr:spPr>
        <a:xfrm>
          <a:off x="6591300" y="46672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438150</xdr:colOff>
      <xdr:row>0</xdr:row>
      <xdr:rowOff>676275</xdr:rowOff>
    </xdr:from>
    <xdr:to>
      <xdr:col>3</xdr:col>
      <xdr:colOff>114300</xdr:colOff>
      <xdr:row>0</xdr:row>
      <xdr:rowOff>676275</xdr:rowOff>
    </xdr:to>
    <xdr:cxnSp macro="">
      <xdr:nvCxnSpPr>
        <xdr:cNvPr id="3" name="Straight Connector 2"/>
        <xdr:cNvCxnSpPr/>
      </xdr:nvCxnSpPr>
      <xdr:spPr>
        <a:xfrm>
          <a:off x="781050" y="6762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0</xdr:row>
      <xdr:rowOff>666750</xdr:rowOff>
    </xdr:from>
    <xdr:to>
      <xdr:col>2</xdr:col>
      <xdr:colOff>438150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762000" y="666750"/>
          <a:ext cx="1247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0</xdr:row>
      <xdr:rowOff>447675</xdr:rowOff>
    </xdr:from>
    <xdr:to>
      <xdr:col>8</xdr:col>
      <xdr:colOff>847725</xdr:colOff>
      <xdr:row>0</xdr:row>
      <xdr:rowOff>447675</xdr:rowOff>
    </xdr:to>
    <xdr:cxnSp macro="">
      <xdr:nvCxnSpPr>
        <xdr:cNvPr id="3" name="Straight Connector 2"/>
        <xdr:cNvCxnSpPr/>
      </xdr:nvCxnSpPr>
      <xdr:spPr>
        <a:xfrm>
          <a:off x="4048125" y="447675"/>
          <a:ext cx="1943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0</xdr:row>
      <xdr:rowOff>657225</xdr:rowOff>
    </xdr:from>
    <xdr:to>
      <xdr:col>2</xdr:col>
      <xdr:colOff>400050</xdr:colOff>
      <xdr:row>0</xdr:row>
      <xdr:rowOff>657225</xdr:rowOff>
    </xdr:to>
    <xdr:cxnSp macro="">
      <xdr:nvCxnSpPr>
        <xdr:cNvPr id="2" name="Straight Connector 1"/>
        <xdr:cNvCxnSpPr/>
      </xdr:nvCxnSpPr>
      <xdr:spPr>
        <a:xfrm>
          <a:off x="752475" y="657225"/>
          <a:ext cx="1190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0</xdr:row>
      <xdr:rowOff>447675</xdr:rowOff>
    </xdr:from>
    <xdr:to>
      <xdr:col>8</xdr:col>
      <xdr:colOff>876300</xdr:colOff>
      <xdr:row>0</xdr:row>
      <xdr:rowOff>447675</xdr:rowOff>
    </xdr:to>
    <xdr:cxnSp macro="">
      <xdr:nvCxnSpPr>
        <xdr:cNvPr id="3" name="Straight Connector 2"/>
        <xdr:cNvCxnSpPr/>
      </xdr:nvCxnSpPr>
      <xdr:spPr>
        <a:xfrm>
          <a:off x="4057650" y="447675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657225</xdr:rowOff>
    </xdr:from>
    <xdr:to>
      <xdr:col>2</xdr:col>
      <xdr:colOff>390525</xdr:colOff>
      <xdr:row>0</xdr:row>
      <xdr:rowOff>657225</xdr:rowOff>
    </xdr:to>
    <xdr:cxnSp macro="">
      <xdr:nvCxnSpPr>
        <xdr:cNvPr id="2" name="Straight Connector 1"/>
        <xdr:cNvCxnSpPr/>
      </xdr:nvCxnSpPr>
      <xdr:spPr>
        <a:xfrm>
          <a:off x="781050" y="657225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0</xdr:row>
      <xdr:rowOff>457200</xdr:rowOff>
    </xdr:from>
    <xdr:to>
      <xdr:col>8</xdr:col>
      <xdr:colOff>828675</xdr:colOff>
      <xdr:row>0</xdr:row>
      <xdr:rowOff>457200</xdr:rowOff>
    </xdr:to>
    <xdr:cxnSp macro="">
      <xdr:nvCxnSpPr>
        <xdr:cNvPr id="3" name="Straight Connector 2"/>
        <xdr:cNvCxnSpPr/>
      </xdr:nvCxnSpPr>
      <xdr:spPr>
        <a:xfrm>
          <a:off x="4038600" y="457200"/>
          <a:ext cx="1914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666750</xdr:rowOff>
    </xdr:from>
    <xdr:to>
      <xdr:col>2</xdr:col>
      <xdr:colOff>361950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790575" y="666750"/>
          <a:ext cx="1209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276225</xdr:colOff>
      <xdr:row>0</xdr:row>
      <xdr:rowOff>447675</xdr:rowOff>
    </xdr:from>
    <xdr:to>
      <xdr:col>8</xdr:col>
      <xdr:colOff>885825</xdr:colOff>
      <xdr:row>0</xdr:row>
      <xdr:rowOff>447675</xdr:rowOff>
    </xdr:to>
    <xdr:cxnSp macro="">
      <xdr:nvCxnSpPr>
        <xdr:cNvPr id="3" name="Straight Connector 2"/>
        <xdr:cNvCxnSpPr/>
      </xdr:nvCxnSpPr>
      <xdr:spPr>
        <a:xfrm>
          <a:off x="4133850" y="447675"/>
          <a:ext cx="1895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666750</xdr:rowOff>
    </xdr:from>
    <xdr:to>
      <xdr:col>2</xdr:col>
      <xdr:colOff>600075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923925" y="666750"/>
          <a:ext cx="114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0</xdr:row>
      <xdr:rowOff>457200</xdr:rowOff>
    </xdr:from>
    <xdr:to>
      <xdr:col>9</xdr:col>
      <xdr:colOff>457200</xdr:colOff>
      <xdr:row>0</xdr:row>
      <xdr:rowOff>457200</xdr:rowOff>
    </xdr:to>
    <xdr:cxnSp macro="">
      <xdr:nvCxnSpPr>
        <xdr:cNvPr id="3" name="Straight Connector 2"/>
        <xdr:cNvCxnSpPr/>
      </xdr:nvCxnSpPr>
      <xdr:spPr>
        <a:xfrm>
          <a:off x="4419600" y="4572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666750</xdr:rowOff>
    </xdr:from>
    <xdr:to>
      <xdr:col>2</xdr:col>
      <xdr:colOff>333375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752475" y="666750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0</xdr:row>
      <xdr:rowOff>457200</xdr:rowOff>
    </xdr:from>
    <xdr:to>
      <xdr:col>9</xdr:col>
      <xdr:colOff>19050</xdr:colOff>
      <xdr:row>0</xdr:row>
      <xdr:rowOff>457200</xdr:rowOff>
    </xdr:to>
    <xdr:cxnSp macro="">
      <xdr:nvCxnSpPr>
        <xdr:cNvPr id="3" name="Straight Connector 2"/>
        <xdr:cNvCxnSpPr/>
      </xdr:nvCxnSpPr>
      <xdr:spPr>
        <a:xfrm>
          <a:off x="3876675" y="457200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0</xdr:row>
      <xdr:rowOff>666750</xdr:rowOff>
    </xdr:from>
    <xdr:to>
      <xdr:col>3</xdr:col>
      <xdr:colOff>9525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933450" y="66675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0</xdr:row>
      <xdr:rowOff>457200</xdr:rowOff>
    </xdr:from>
    <xdr:to>
      <xdr:col>8</xdr:col>
      <xdr:colOff>904875</xdr:colOff>
      <xdr:row>0</xdr:row>
      <xdr:rowOff>457200</xdr:rowOff>
    </xdr:to>
    <xdr:cxnSp macro="">
      <xdr:nvCxnSpPr>
        <xdr:cNvPr id="3" name="Straight Connector 2"/>
        <xdr:cNvCxnSpPr/>
      </xdr:nvCxnSpPr>
      <xdr:spPr>
        <a:xfrm>
          <a:off x="3924300" y="457200"/>
          <a:ext cx="1924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0</xdr:row>
      <xdr:rowOff>666750</xdr:rowOff>
    </xdr:from>
    <xdr:to>
      <xdr:col>3</xdr:col>
      <xdr:colOff>19050</xdr:colOff>
      <xdr:row>0</xdr:row>
      <xdr:rowOff>666750</xdr:rowOff>
    </xdr:to>
    <xdr:cxnSp macro="">
      <xdr:nvCxnSpPr>
        <xdr:cNvPr id="2" name="Straight Connector 1"/>
        <xdr:cNvCxnSpPr/>
      </xdr:nvCxnSpPr>
      <xdr:spPr>
        <a:xfrm>
          <a:off x="942975" y="666750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0</xdr:row>
      <xdr:rowOff>447675</xdr:rowOff>
    </xdr:from>
    <xdr:to>
      <xdr:col>8</xdr:col>
      <xdr:colOff>914400</xdr:colOff>
      <xdr:row>0</xdr:row>
      <xdr:rowOff>447675</xdr:rowOff>
    </xdr:to>
    <xdr:cxnSp macro="">
      <xdr:nvCxnSpPr>
        <xdr:cNvPr id="3" name="Straight Connector 2"/>
        <xdr:cNvCxnSpPr/>
      </xdr:nvCxnSpPr>
      <xdr:spPr>
        <a:xfrm>
          <a:off x="3952875" y="44767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workbookViewId="0">
      <selection activeCell="H6" sqref="H6"/>
    </sheetView>
  </sheetViews>
  <sheetFormatPr defaultRowHeight="16.5" x14ac:dyDescent="0.25"/>
  <cols>
    <col min="1" max="1" width="4.125" style="2" customWidth="1"/>
    <col min="2" max="2" width="15.75" style="2" customWidth="1"/>
    <col min="3" max="3" width="8" style="2" customWidth="1"/>
    <col min="4" max="4" width="6.875" style="27" customWidth="1"/>
    <col min="5" max="6" width="6.875" style="2" customWidth="1"/>
    <col min="7" max="7" width="7.75" style="2" customWidth="1"/>
    <col min="8" max="8" width="9.5" style="27" customWidth="1"/>
    <col min="9" max="9" width="13.375" style="2" customWidth="1"/>
    <col min="10" max="10" width="10" style="2" customWidth="1"/>
    <col min="11" max="16384" width="9" style="2"/>
  </cols>
  <sheetData>
    <row r="1" spans="1:10" s="40" customFormat="1" ht="63.75" customHeight="1" x14ac:dyDescent="0.25">
      <c r="A1" s="119" t="s">
        <v>357</v>
      </c>
      <c r="B1" s="119"/>
      <c r="C1" s="119"/>
      <c r="D1" s="119"/>
      <c r="E1" s="41"/>
      <c r="F1" s="120" t="s">
        <v>10</v>
      </c>
      <c r="G1" s="120"/>
      <c r="H1" s="120"/>
      <c r="I1" s="120"/>
      <c r="J1" s="120"/>
    </row>
    <row r="2" spans="1:10" ht="64.5" customHeight="1" x14ac:dyDescent="0.25">
      <c r="A2" s="126" t="s">
        <v>11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23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42"/>
      <c r="I4" s="124"/>
      <c r="J4" s="124"/>
    </row>
    <row r="5" spans="1:10" ht="21.75" customHeight="1" x14ac:dyDescent="0.25">
      <c r="A5" s="125"/>
      <c r="B5" s="136"/>
      <c r="C5" s="137"/>
      <c r="D5" s="42">
        <v>3</v>
      </c>
      <c r="E5" s="42">
        <v>1</v>
      </c>
      <c r="F5" s="42">
        <v>2</v>
      </c>
      <c r="G5" s="140"/>
      <c r="H5" s="143"/>
      <c r="I5" s="125"/>
      <c r="J5" s="125"/>
    </row>
    <row r="6" spans="1:10" ht="27" customHeight="1" x14ac:dyDescent="0.25">
      <c r="A6" s="6">
        <v>1</v>
      </c>
      <c r="B6" s="7" t="s">
        <v>13</v>
      </c>
      <c r="C6" s="8" t="s">
        <v>14</v>
      </c>
      <c r="D6" s="26">
        <v>6.5937499999999991</v>
      </c>
      <c r="E6" s="24">
        <v>6.5</v>
      </c>
      <c r="F6" s="24">
        <v>7</v>
      </c>
      <c r="G6" s="24">
        <v>7</v>
      </c>
      <c r="H6" s="26">
        <f>(D6*3+E6+F6*2)/6</f>
        <v>6.713541666666667</v>
      </c>
      <c r="I6" s="30" t="str">
        <f>IF(H6&lt;H6,"Kém",IF(H6&lt;4.95,"Yếu",IF(H6&lt;5.95,"Trung bình",IF(H6&lt;6.95,"TB.Khá",IF(H6&lt;7.95,"Khá","Giỏi")))))</f>
        <v>TB.Khá</v>
      </c>
      <c r="J6" s="6"/>
    </row>
    <row r="7" spans="1:10" ht="27" customHeight="1" x14ac:dyDescent="0.25">
      <c r="A7" s="6">
        <v>2</v>
      </c>
      <c r="B7" s="7" t="s">
        <v>15</v>
      </c>
      <c r="C7" s="8" t="s">
        <v>16</v>
      </c>
      <c r="D7" s="26">
        <v>5.8197916666666663</v>
      </c>
      <c r="E7" s="24">
        <v>0</v>
      </c>
      <c r="F7" s="24">
        <v>0</v>
      </c>
      <c r="G7" s="24">
        <v>0</v>
      </c>
      <c r="H7" s="26">
        <f t="shared" ref="H7:H35" si="0">(D7*3+E7+F7*2)/6</f>
        <v>2.9098958333333331</v>
      </c>
      <c r="I7" s="30" t="str">
        <f t="shared" ref="I7:I35" si="1">IF(H7&lt;H7,"Kém",IF(H7&lt;4.95,"Yếu",IF(H7&lt;5.95,"Trung bình",IF(H7&lt;6.95,"TB.Khá",IF(H7&lt;7.95,"Khá","Giỏi")))))</f>
        <v>Yếu</v>
      </c>
      <c r="J7" s="6" t="s">
        <v>360</v>
      </c>
    </row>
    <row r="8" spans="1:10" ht="27" customHeight="1" x14ac:dyDescent="0.25">
      <c r="A8" s="6">
        <v>3</v>
      </c>
      <c r="B8" s="7" t="s">
        <v>17</v>
      </c>
      <c r="C8" s="8" t="s">
        <v>18</v>
      </c>
      <c r="D8" s="26">
        <v>6.5135416666666659</v>
      </c>
      <c r="E8" s="24">
        <v>7.5</v>
      </c>
      <c r="F8" s="24">
        <v>6</v>
      </c>
      <c r="G8" s="24">
        <v>8</v>
      </c>
      <c r="H8" s="26">
        <f t="shared" si="0"/>
        <v>6.5067708333333334</v>
      </c>
      <c r="I8" s="30" t="str">
        <f t="shared" si="1"/>
        <v>TB.Khá</v>
      </c>
      <c r="J8" s="6"/>
    </row>
    <row r="9" spans="1:10" ht="27" customHeight="1" x14ac:dyDescent="0.25">
      <c r="A9" s="6">
        <v>4</v>
      </c>
      <c r="B9" s="7" t="s">
        <v>19</v>
      </c>
      <c r="C9" s="8" t="s">
        <v>20</v>
      </c>
      <c r="D9" s="26">
        <v>7.0052083333333348</v>
      </c>
      <c r="E9" s="24">
        <v>7.5</v>
      </c>
      <c r="F9" s="24">
        <v>7.5</v>
      </c>
      <c r="G9" s="24">
        <v>8</v>
      </c>
      <c r="H9" s="26">
        <f t="shared" si="0"/>
        <v>7.252604166666667</v>
      </c>
      <c r="I9" s="30" t="str">
        <f t="shared" si="1"/>
        <v>Khá</v>
      </c>
      <c r="J9" s="6"/>
    </row>
    <row r="10" spans="1:10" ht="27" customHeight="1" x14ac:dyDescent="0.25">
      <c r="A10" s="6">
        <v>5</v>
      </c>
      <c r="B10" s="7" t="s">
        <v>21</v>
      </c>
      <c r="C10" s="8" t="s">
        <v>22</v>
      </c>
      <c r="D10" s="26">
        <v>6.8124999999999991</v>
      </c>
      <c r="E10" s="24">
        <v>8</v>
      </c>
      <c r="F10" s="24">
        <v>7.5</v>
      </c>
      <c r="G10" s="24">
        <v>8</v>
      </c>
      <c r="H10" s="26">
        <f t="shared" si="0"/>
        <v>7.239583333333333</v>
      </c>
      <c r="I10" s="30" t="str">
        <f t="shared" si="1"/>
        <v>Khá</v>
      </c>
      <c r="J10" s="6"/>
    </row>
    <row r="11" spans="1:10" ht="27" customHeight="1" x14ac:dyDescent="0.25">
      <c r="A11" s="6">
        <v>6</v>
      </c>
      <c r="B11" s="7" t="s">
        <v>23</v>
      </c>
      <c r="C11" s="8" t="s">
        <v>24</v>
      </c>
      <c r="D11" s="26">
        <v>7.2177083333333343</v>
      </c>
      <c r="E11" s="24">
        <v>8</v>
      </c>
      <c r="F11" s="24">
        <v>7.5</v>
      </c>
      <c r="G11" s="24">
        <v>8</v>
      </c>
      <c r="H11" s="26">
        <f t="shared" si="0"/>
        <v>7.4421875000000002</v>
      </c>
      <c r="I11" s="30" t="str">
        <f t="shared" si="1"/>
        <v>Khá</v>
      </c>
      <c r="J11" s="6"/>
    </row>
    <row r="12" spans="1:10" ht="27" customHeight="1" x14ac:dyDescent="0.25">
      <c r="A12" s="6">
        <v>7</v>
      </c>
      <c r="B12" s="7" t="s">
        <v>25</v>
      </c>
      <c r="C12" s="8" t="s">
        <v>26</v>
      </c>
      <c r="D12" s="26">
        <v>6.0468750000000009</v>
      </c>
      <c r="E12" s="24">
        <v>7.5</v>
      </c>
      <c r="F12" s="24">
        <v>6</v>
      </c>
      <c r="G12" s="24">
        <v>6</v>
      </c>
      <c r="H12" s="26">
        <f t="shared" si="0"/>
        <v>6.2734375</v>
      </c>
      <c r="I12" s="30" t="str">
        <f t="shared" si="1"/>
        <v>TB.Khá</v>
      </c>
      <c r="J12" s="6"/>
    </row>
    <row r="13" spans="1:10" ht="27" customHeight="1" x14ac:dyDescent="0.25">
      <c r="A13" s="6">
        <v>8</v>
      </c>
      <c r="B13" s="7" t="s">
        <v>27</v>
      </c>
      <c r="C13" s="8" t="s">
        <v>28</v>
      </c>
      <c r="D13" s="26">
        <v>6.8916666666666684</v>
      </c>
      <c r="E13" s="24">
        <v>8</v>
      </c>
      <c r="F13" s="24">
        <v>7.5</v>
      </c>
      <c r="G13" s="24">
        <v>7</v>
      </c>
      <c r="H13" s="26">
        <f t="shared" si="0"/>
        <v>7.2791666666666677</v>
      </c>
      <c r="I13" s="30" t="str">
        <f t="shared" si="1"/>
        <v>Khá</v>
      </c>
      <c r="J13" s="6"/>
    </row>
    <row r="14" spans="1:10" ht="27" customHeight="1" x14ac:dyDescent="0.25">
      <c r="A14" s="6">
        <v>9</v>
      </c>
      <c r="B14" s="7" t="s">
        <v>29</v>
      </c>
      <c r="C14" s="8" t="s">
        <v>30</v>
      </c>
      <c r="D14" s="26">
        <v>6.0562499999999995</v>
      </c>
      <c r="E14" s="24">
        <v>7</v>
      </c>
      <c r="F14" s="24">
        <v>7</v>
      </c>
      <c r="G14" s="24">
        <v>7</v>
      </c>
      <c r="H14" s="26">
        <f t="shared" si="0"/>
        <v>6.5281250000000002</v>
      </c>
      <c r="I14" s="30" t="str">
        <f t="shared" si="1"/>
        <v>TB.Khá</v>
      </c>
      <c r="J14" s="6"/>
    </row>
    <row r="15" spans="1:10" ht="27" customHeight="1" x14ac:dyDescent="0.25">
      <c r="A15" s="6">
        <v>10</v>
      </c>
      <c r="B15" s="7" t="s">
        <v>31</v>
      </c>
      <c r="C15" s="8" t="s">
        <v>32</v>
      </c>
      <c r="D15" s="26">
        <v>7.5749999999999993</v>
      </c>
      <c r="E15" s="24">
        <v>7.5</v>
      </c>
      <c r="F15" s="24">
        <v>8</v>
      </c>
      <c r="G15" s="24">
        <v>7</v>
      </c>
      <c r="H15" s="26">
        <f t="shared" si="0"/>
        <v>7.7041666666666657</v>
      </c>
      <c r="I15" s="30" t="str">
        <f t="shared" si="1"/>
        <v>Khá</v>
      </c>
      <c r="J15" s="6"/>
    </row>
    <row r="16" spans="1:10" ht="27" customHeight="1" x14ac:dyDescent="0.25">
      <c r="A16" s="6">
        <v>11</v>
      </c>
      <c r="B16" s="7" t="s">
        <v>31</v>
      </c>
      <c r="C16" s="8" t="s">
        <v>33</v>
      </c>
      <c r="D16" s="26">
        <v>6.4302083333333337</v>
      </c>
      <c r="E16" s="24">
        <v>7</v>
      </c>
      <c r="F16" s="24">
        <v>7</v>
      </c>
      <c r="G16" s="24">
        <v>6.5</v>
      </c>
      <c r="H16" s="26">
        <f t="shared" si="0"/>
        <v>6.7151041666666673</v>
      </c>
      <c r="I16" s="30" t="str">
        <f t="shared" si="1"/>
        <v>TB.Khá</v>
      </c>
      <c r="J16" s="6"/>
    </row>
    <row r="17" spans="1:10" ht="27" customHeight="1" x14ac:dyDescent="0.25">
      <c r="A17" s="6">
        <v>12</v>
      </c>
      <c r="B17" s="7" t="s">
        <v>34</v>
      </c>
      <c r="C17" s="8" t="s">
        <v>35</v>
      </c>
      <c r="D17" s="26">
        <v>6.765625</v>
      </c>
      <c r="E17" s="24">
        <v>6</v>
      </c>
      <c r="F17" s="24">
        <v>7.5</v>
      </c>
      <c r="G17" s="24">
        <v>7</v>
      </c>
      <c r="H17" s="26">
        <f t="shared" si="0"/>
        <v>6.8828125</v>
      </c>
      <c r="I17" s="30" t="str">
        <f t="shared" si="1"/>
        <v>TB.Khá</v>
      </c>
      <c r="J17" s="6"/>
    </row>
    <row r="18" spans="1:10" ht="27" customHeight="1" x14ac:dyDescent="0.25">
      <c r="A18" s="6">
        <v>13</v>
      </c>
      <c r="B18" s="7" t="s">
        <v>36</v>
      </c>
      <c r="C18" s="8" t="s">
        <v>37</v>
      </c>
      <c r="D18" s="26">
        <v>6.0218750000000005</v>
      </c>
      <c r="E18" s="24">
        <v>7.5</v>
      </c>
      <c r="F18" s="24">
        <v>6</v>
      </c>
      <c r="G18" s="24">
        <v>7</v>
      </c>
      <c r="H18" s="26">
        <f t="shared" si="0"/>
        <v>6.2609374999999998</v>
      </c>
      <c r="I18" s="30" t="str">
        <f t="shared" si="1"/>
        <v>TB.Khá</v>
      </c>
      <c r="J18" s="6"/>
    </row>
    <row r="19" spans="1:10" ht="27" customHeight="1" x14ac:dyDescent="0.25">
      <c r="A19" s="6">
        <v>14</v>
      </c>
      <c r="B19" s="7" t="s">
        <v>25</v>
      </c>
      <c r="C19" s="8" t="s">
        <v>38</v>
      </c>
      <c r="D19" s="26">
        <v>6.973958333333333</v>
      </c>
      <c r="E19" s="24">
        <v>6.5</v>
      </c>
      <c r="F19" s="24">
        <v>7.5</v>
      </c>
      <c r="G19" s="24">
        <v>7</v>
      </c>
      <c r="H19" s="26">
        <f t="shared" si="0"/>
        <v>7.0703125</v>
      </c>
      <c r="I19" s="30" t="str">
        <f t="shared" si="1"/>
        <v>Khá</v>
      </c>
      <c r="J19" s="6"/>
    </row>
    <row r="20" spans="1:10" ht="27" customHeight="1" x14ac:dyDescent="0.25">
      <c r="A20" s="6">
        <v>15</v>
      </c>
      <c r="B20" s="7" t="s">
        <v>39</v>
      </c>
      <c r="C20" s="8" t="s">
        <v>40</v>
      </c>
      <c r="D20" s="26">
        <v>6.9458333333333329</v>
      </c>
      <c r="E20" s="24">
        <v>7.5</v>
      </c>
      <c r="F20" s="24">
        <v>7.5</v>
      </c>
      <c r="G20" s="24">
        <v>7</v>
      </c>
      <c r="H20" s="26">
        <f t="shared" si="0"/>
        <v>7.2229166666666664</v>
      </c>
      <c r="I20" s="30" t="str">
        <f t="shared" si="1"/>
        <v>Khá</v>
      </c>
      <c r="J20" s="6"/>
    </row>
    <row r="21" spans="1:10" ht="27" customHeight="1" x14ac:dyDescent="0.25">
      <c r="A21" s="6">
        <v>16</v>
      </c>
      <c r="B21" s="7" t="s">
        <v>41</v>
      </c>
      <c r="C21" s="8" t="s">
        <v>40</v>
      </c>
      <c r="D21" s="26">
        <v>6.4333333333333336</v>
      </c>
      <c r="E21" s="24">
        <v>7</v>
      </c>
      <c r="F21" s="24">
        <v>7.5</v>
      </c>
      <c r="G21" s="24">
        <v>8</v>
      </c>
      <c r="H21" s="26">
        <f t="shared" si="0"/>
        <v>6.8833333333333329</v>
      </c>
      <c r="I21" s="30" t="str">
        <f t="shared" si="1"/>
        <v>TB.Khá</v>
      </c>
      <c r="J21" s="6"/>
    </row>
    <row r="22" spans="1:10" ht="27" customHeight="1" x14ac:dyDescent="0.25">
      <c r="A22" s="6">
        <v>17</v>
      </c>
      <c r="B22" s="7" t="s">
        <v>42</v>
      </c>
      <c r="C22" s="8" t="s">
        <v>43</v>
      </c>
      <c r="D22" s="26">
        <v>7.6812499999999995</v>
      </c>
      <c r="E22" s="24">
        <v>8</v>
      </c>
      <c r="F22" s="24">
        <v>8</v>
      </c>
      <c r="G22" s="24">
        <v>8</v>
      </c>
      <c r="H22" s="26">
        <f t="shared" si="0"/>
        <v>7.8406250000000002</v>
      </c>
      <c r="I22" s="30" t="str">
        <f t="shared" si="1"/>
        <v>Khá</v>
      </c>
      <c r="J22" s="6"/>
    </row>
    <row r="23" spans="1:10" ht="27" customHeight="1" x14ac:dyDescent="0.25">
      <c r="A23" s="6">
        <v>18</v>
      </c>
      <c r="B23" s="7" t="s">
        <v>44</v>
      </c>
      <c r="C23" s="8" t="s">
        <v>43</v>
      </c>
      <c r="D23" s="26">
        <v>6.8218749999999995</v>
      </c>
      <c r="E23" s="24">
        <v>8</v>
      </c>
      <c r="F23" s="24">
        <v>7.5</v>
      </c>
      <c r="G23" s="24">
        <v>8</v>
      </c>
      <c r="H23" s="26">
        <f t="shared" si="0"/>
        <v>7.2442708333333341</v>
      </c>
      <c r="I23" s="30" t="str">
        <f t="shared" si="1"/>
        <v>Khá</v>
      </c>
      <c r="J23" s="6"/>
    </row>
    <row r="24" spans="1:10" ht="27" customHeight="1" x14ac:dyDescent="0.25">
      <c r="A24" s="6">
        <v>19</v>
      </c>
      <c r="B24" s="7" t="s">
        <v>45</v>
      </c>
      <c r="C24" s="8" t="s">
        <v>46</v>
      </c>
      <c r="D24" s="26">
        <v>6.0354166666666664</v>
      </c>
      <c r="E24" s="24">
        <v>7.5</v>
      </c>
      <c r="F24" s="24">
        <v>6</v>
      </c>
      <c r="G24" s="24">
        <v>6</v>
      </c>
      <c r="H24" s="26">
        <f t="shared" si="0"/>
        <v>6.2677083333333341</v>
      </c>
      <c r="I24" s="30" t="str">
        <f t="shared" si="1"/>
        <v>TB.Khá</v>
      </c>
      <c r="J24" s="6"/>
    </row>
    <row r="25" spans="1:10" ht="27" customHeight="1" x14ac:dyDescent="0.25">
      <c r="A25" s="6">
        <v>20</v>
      </c>
      <c r="B25" s="7" t="s">
        <v>47</v>
      </c>
      <c r="C25" s="8" t="s">
        <v>46</v>
      </c>
      <c r="D25" s="26">
        <v>6.6739583333333341</v>
      </c>
      <c r="E25" s="24">
        <v>7.5</v>
      </c>
      <c r="F25" s="24">
        <v>7.5</v>
      </c>
      <c r="G25" s="24">
        <v>8</v>
      </c>
      <c r="H25" s="26">
        <f t="shared" si="0"/>
        <v>7.0869791666666666</v>
      </c>
      <c r="I25" s="30" t="str">
        <f t="shared" si="1"/>
        <v>Khá</v>
      </c>
      <c r="J25" s="6"/>
    </row>
    <row r="26" spans="1:10" ht="27" customHeight="1" x14ac:dyDescent="0.25">
      <c r="A26" s="6">
        <v>21</v>
      </c>
      <c r="B26" s="7" t="s">
        <v>48</v>
      </c>
      <c r="C26" s="8" t="s">
        <v>49</v>
      </c>
      <c r="D26" s="26">
        <v>6.8531249999999995</v>
      </c>
      <c r="E26" s="24">
        <v>8</v>
      </c>
      <c r="F26" s="24">
        <v>7.5</v>
      </c>
      <c r="G26" s="24">
        <v>7</v>
      </c>
      <c r="H26" s="26">
        <f t="shared" si="0"/>
        <v>7.2598958333333341</v>
      </c>
      <c r="I26" s="30" t="str">
        <f t="shared" si="1"/>
        <v>Khá</v>
      </c>
      <c r="J26" s="6"/>
    </row>
    <row r="27" spans="1:10" ht="27" customHeight="1" x14ac:dyDescent="0.25">
      <c r="A27" s="6">
        <v>22</v>
      </c>
      <c r="B27" s="7" t="s">
        <v>50</v>
      </c>
      <c r="C27" s="8" t="s">
        <v>49</v>
      </c>
      <c r="D27" s="26">
        <v>6.892708333333335</v>
      </c>
      <c r="E27" s="24">
        <v>8</v>
      </c>
      <c r="F27" s="24">
        <v>7.5</v>
      </c>
      <c r="G27" s="24">
        <v>8</v>
      </c>
      <c r="H27" s="26">
        <f t="shared" si="0"/>
        <v>7.2796875000000014</v>
      </c>
      <c r="I27" s="30" t="str">
        <f t="shared" si="1"/>
        <v>Khá</v>
      </c>
      <c r="J27" s="6"/>
    </row>
    <row r="28" spans="1:10" ht="27" customHeight="1" x14ac:dyDescent="0.25">
      <c r="A28" s="6">
        <v>23</v>
      </c>
      <c r="B28" s="7" t="s">
        <v>51</v>
      </c>
      <c r="C28" s="8" t="s">
        <v>52</v>
      </c>
      <c r="D28" s="26">
        <v>6.5979166666666664</v>
      </c>
      <c r="E28" s="24">
        <v>6.5</v>
      </c>
      <c r="F28" s="24">
        <v>8</v>
      </c>
      <c r="G28" s="24">
        <v>7</v>
      </c>
      <c r="H28" s="26">
        <f t="shared" si="0"/>
        <v>7.0489583333333341</v>
      </c>
      <c r="I28" s="30" t="str">
        <f t="shared" si="1"/>
        <v>Khá</v>
      </c>
      <c r="J28" s="6"/>
    </row>
    <row r="29" spans="1:10" ht="27" customHeight="1" x14ac:dyDescent="0.25">
      <c r="A29" s="6">
        <v>24</v>
      </c>
      <c r="B29" s="7" t="s">
        <v>53</v>
      </c>
      <c r="C29" s="8" t="s">
        <v>54</v>
      </c>
      <c r="D29" s="26">
        <v>6.8250000000000002</v>
      </c>
      <c r="E29" s="24">
        <v>7.5</v>
      </c>
      <c r="F29" s="24">
        <v>7.5</v>
      </c>
      <c r="G29" s="24">
        <v>8</v>
      </c>
      <c r="H29" s="26">
        <f t="shared" si="0"/>
        <v>7.1625000000000005</v>
      </c>
      <c r="I29" s="30" t="str">
        <f t="shared" si="1"/>
        <v>Khá</v>
      </c>
      <c r="J29" s="6"/>
    </row>
    <row r="30" spans="1:10" ht="27" customHeight="1" x14ac:dyDescent="0.25">
      <c r="A30" s="6">
        <v>25</v>
      </c>
      <c r="B30" s="7" t="s">
        <v>55</v>
      </c>
      <c r="C30" s="8" t="s">
        <v>56</v>
      </c>
      <c r="D30" s="26">
        <v>6.8916666666666684</v>
      </c>
      <c r="E30" s="24">
        <v>8</v>
      </c>
      <c r="F30" s="24">
        <v>7.5</v>
      </c>
      <c r="G30" s="24">
        <v>8</v>
      </c>
      <c r="H30" s="26">
        <f t="shared" si="0"/>
        <v>7.2791666666666677</v>
      </c>
      <c r="I30" s="30" t="str">
        <f t="shared" si="1"/>
        <v>Khá</v>
      </c>
      <c r="J30" s="6"/>
    </row>
    <row r="31" spans="1:10" ht="27" customHeight="1" x14ac:dyDescent="0.25">
      <c r="A31" s="6">
        <v>26</v>
      </c>
      <c r="B31" s="7" t="s">
        <v>57</v>
      </c>
      <c r="C31" s="8" t="s">
        <v>58</v>
      </c>
      <c r="D31" s="26">
        <v>6.7520833333333341</v>
      </c>
      <c r="E31" s="24">
        <v>8</v>
      </c>
      <c r="F31" s="24">
        <v>7.5</v>
      </c>
      <c r="G31" s="24">
        <v>8</v>
      </c>
      <c r="H31" s="26">
        <f t="shared" si="0"/>
        <v>7.2093750000000005</v>
      </c>
      <c r="I31" s="30" t="str">
        <f t="shared" si="1"/>
        <v>Khá</v>
      </c>
      <c r="J31" s="6"/>
    </row>
    <row r="32" spans="1:10" ht="27" customHeight="1" x14ac:dyDescent="0.25">
      <c r="A32" s="6">
        <v>27</v>
      </c>
      <c r="B32" s="7" t="s">
        <v>59</v>
      </c>
      <c r="C32" s="8" t="s">
        <v>60</v>
      </c>
      <c r="D32" s="26">
        <v>6.7052083333333341</v>
      </c>
      <c r="E32" s="24">
        <v>7</v>
      </c>
      <c r="F32" s="24">
        <v>7.5</v>
      </c>
      <c r="G32" s="24">
        <v>8</v>
      </c>
      <c r="H32" s="26">
        <f t="shared" si="0"/>
        <v>7.0192708333333336</v>
      </c>
      <c r="I32" s="30" t="str">
        <f t="shared" si="1"/>
        <v>Khá</v>
      </c>
      <c r="J32" s="6"/>
    </row>
    <row r="33" spans="1:10" ht="27" customHeight="1" x14ac:dyDescent="0.25">
      <c r="A33" s="6">
        <v>28</v>
      </c>
      <c r="B33" s="7" t="s">
        <v>61</v>
      </c>
      <c r="C33" s="8" t="s">
        <v>62</v>
      </c>
      <c r="D33" s="26">
        <v>7.378124999999998</v>
      </c>
      <c r="E33" s="24">
        <v>8</v>
      </c>
      <c r="F33" s="24">
        <v>8</v>
      </c>
      <c r="G33" s="24">
        <v>7</v>
      </c>
      <c r="H33" s="26">
        <f t="shared" si="0"/>
        <v>7.6890624999999986</v>
      </c>
      <c r="I33" s="30" t="str">
        <f t="shared" si="1"/>
        <v>Khá</v>
      </c>
      <c r="J33" s="6"/>
    </row>
    <row r="34" spans="1:10" ht="27" customHeight="1" x14ac:dyDescent="0.25">
      <c r="A34" s="6">
        <v>29</v>
      </c>
      <c r="B34" s="7" t="s">
        <v>25</v>
      </c>
      <c r="C34" s="8" t="s">
        <v>63</v>
      </c>
      <c r="D34" s="26">
        <v>6.3968749999999988</v>
      </c>
      <c r="E34" s="24">
        <v>7</v>
      </c>
      <c r="F34" s="24">
        <v>7</v>
      </c>
      <c r="G34" s="24">
        <v>8</v>
      </c>
      <c r="H34" s="26">
        <f t="shared" si="0"/>
        <v>6.6984374999999998</v>
      </c>
      <c r="I34" s="30" t="str">
        <f t="shared" si="1"/>
        <v>TB.Khá</v>
      </c>
      <c r="J34" s="6"/>
    </row>
    <row r="35" spans="1:10" ht="27" customHeight="1" x14ac:dyDescent="0.25">
      <c r="A35" s="6">
        <v>30</v>
      </c>
      <c r="B35" s="7" t="s">
        <v>13</v>
      </c>
      <c r="C35" s="8" t="s">
        <v>64</v>
      </c>
      <c r="D35" s="26">
        <v>6.0062500000000005</v>
      </c>
      <c r="E35" s="24">
        <v>7</v>
      </c>
      <c r="F35" s="24">
        <v>6</v>
      </c>
      <c r="G35" s="24">
        <v>7</v>
      </c>
      <c r="H35" s="26">
        <f t="shared" si="0"/>
        <v>6.1697916666666659</v>
      </c>
      <c r="I35" s="30" t="str">
        <f t="shared" si="1"/>
        <v>TB.Khá</v>
      </c>
      <c r="J35" s="6"/>
    </row>
    <row r="36" spans="1:10" ht="21.75" customHeight="1" x14ac:dyDescent="0.25">
      <c r="B36" s="9" t="s">
        <v>65</v>
      </c>
      <c r="F36" s="9" t="s">
        <v>67</v>
      </c>
    </row>
    <row r="37" spans="1:10" ht="21.75" customHeight="1" x14ac:dyDescent="0.25">
      <c r="B37" s="9" t="s">
        <v>66</v>
      </c>
      <c r="F37" s="9" t="s">
        <v>323</v>
      </c>
    </row>
    <row r="38" spans="1:10" s="9" customFormat="1" ht="21.75" customHeight="1" x14ac:dyDescent="0.25">
      <c r="B38" s="10" t="s">
        <v>324</v>
      </c>
      <c r="D38" s="28"/>
      <c r="F38" s="9" t="s">
        <v>343</v>
      </c>
      <c r="H38" s="28"/>
    </row>
    <row r="39" spans="1:10" s="9" customFormat="1" ht="21.75" customHeight="1" x14ac:dyDescent="0.25">
      <c r="B39" s="10" t="s">
        <v>68</v>
      </c>
      <c r="D39" s="28"/>
      <c r="F39" s="9" t="s">
        <v>344</v>
      </c>
      <c r="H39" s="28"/>
    </row>
    <row r="40" spans="1:10" s="9" customFormat="1" ht="21.75" customHeight="1" x14ac:dyDescent="0.25">
      <c r="B40" s="9" t="s">
        <v>70</v>
      </c>
      <c r="D40" s="28"/>
      <c r="F40" s="9" t="s">
        <v>322</v>
      </c>
    </row>
    <row r="41" spans="1:10" s="9" customFormat="1" ht="21.75" customHeight="1" x14ac:dyDescent="0.25">
      <c r="B41" s="2"/>
      <c r="C41" s="2"/>
      <c r="D41" s="27"/>
      <c r="G41" s="121" t="s">
        <v>75</v>
      </c>
      <c r="H41" s="121"/>
      <c r="I41" s="121"/>
      <c r="J41" s="121"/>
    </row>
    <row r="42" spans="1:10" s="11" customFormat="1" ht="21.75" customHeight="1" x14ac:dyDescent="0.25">
      <c r="C42" s="33" t="s">
        <v>73</v>
      </c>
      <c r="G42" s="122" t="s">
        <v>71</v>
      </c>
      <c r="H42" s="122"/>
      <c r="I42" s="122"/>
      <c r="J42" s="122"/>
    </row>
    <row r="43" spans="1:10" s="11" customFormat="1" ht="21.75" customHeight="1" x14ac:dyDescent="0.25">
      <c r="J43" s="33"/>
    </row>
    <row r="44" spans="1:10" s="11" customFormat="1" ht="21.75" customHeight="1" x14ac:dyDescent="0.25">
      <c r="J44" s="27"/>
    </row>
    <row r="45" spans="1:10" s="11" customFormat="1" ht="21.75" customHeight="1" x14ac:dyDescent="0.25">
      <c r="D45" s="33"/>
      <c r="J45" s="27"/>
    </row>
    <row r="46" spans="1:10" s="11" customFormat="1" ht="21.75" customHeight="1" x14ac:dyDescent="0.25">
      <c r="C46" s="33" t="s">
        <v>74</v>
      </c>
      <c r="D46" s="2"/>
      <c r="E46" s="2"/>
      <c r="F46" s="2"/>
      <c r="G46" s="122" t="s">
        <v>72</v>
      </c>
      <c r="H46" s="122"/>
      <c r="I46" s="122"/>
      <c r="J46" s="122"/>
    </row>
  </sheetData>
  <mergeCells count="14">
    <mergeCell ref="A1:D1"/>
    <mergeCell ref="F1:J1"/>
    <mergeCell ref="G41:J41"/>
    <mergeCell ref="G42:J42"/>
    <mergeCell ref="G46:J46"/>
    <mergeCell ref="J3:J5"/>
    <mergeCell ref="A2:J2"/>
    <mergeCell ref="D3:D4"/>
    <mergeCell ref="E3:F3"/>
    <mergeCell ref="B3:C5"/>
    <mergeCell ref="A3:A5"/>
    <mergeCell ref="G3:G5"/>
    <mergeCell ref="H3:H5"/>
    <mergeCell ref="I3:I5"/>
  </mergeCells>
  <pageMargins left="1.1000000000000001" right="0.68" top="0.68" bottom="0.68" header="0.3" footer="0.3"/>
  <pageSetup paperSize="9" scale="87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2"/>
  <sheetViews>
    <sheetView tabSelected="1" topLeftCell="A70" zoomScaleNormal="100" workbookViewId="0">
      <selection activeCell="E72" sqref="E72"/>
    </sheetView>
  </sheetViews>
  <sheetFormatPr defaultRowHeight="21.75" customHeight="1" x14ac:dyDescent="0.25"/>
  <cols>
    <col min="1" max="1" width="4.875" style="55" customWidth="1"/>
    <col min="2" max="2" width="18.75" style="60" customWidth="1"/>
    <col min="3" max="3" width="7.625" style="60" customWidth="1"/>
    <col min="4" max="4" width="12" style="55" customWidth="1"/>
    <col min="5" max="5" width="11.87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11.2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57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95.25" customHeight="1" x14ac:dyDescent="0.25">
      <c r="A2" s="164" t="s">
        <v>632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56" customFormat="1" ht="22.5" customHeight="1" x14ac:dyDescent="0.25">
      <c r="A3" s="165" t="s">
        <v>363</v>
      </c>
      <c r="B3" s="165" t="s">
        <v>1</v>
      </c>
      <c r="C3" s="165"/>
      <c r="D3" s="165" t="s">
        <v>364</v>
      </c>
      <c r="E3" s="165" t="s">
        <v>365</v>
      </c>
      <c r="F3" s="166" t="s">
        <v>366</v>
      </c>
      <c r="G3" s="167"/>
      <c r="H3" s="168"/>
      <c r="I3" s="172" t="s">
        <v>621</v>
      </c>
      <c r="J3" s="174" t="s">
        <v>367</v>
      </c>
      <c r="K3" s="175"/>
      <c r="L3" s="176"/>
      <c r="M3" s="172" t="s">
        <v>368</v>
      </c>
      <c r="N3" s="179" t="s">
        <v>409</v>
      </c>
      <c r="O3" s="165" t="s">
        <v>369</v>
      </c>
      <c r="P3" s="179" t="s">
        <v>407</v>
      </c>
      <c r="Q3" s="179" t="s">
        <v>408</v>
      </c>
      <c r="T3" s="78"/>
    </row>
    <row r="4" spans="1:20" s="56" customFormat="1" ht="21.75" customHeight="1" x14ac:dyDescent="0.25">
      <c r="A4" s="165"/>
      <c r="B4" s="165"/>
      <c r="C4" s="165"/>
      <c r="D4" s="165"/>
      <c r="E4" s="165"/>
      <c r="F4" s="169"/>
      <c r="G4" s="170"/>
      <c r="H4" s="171"/>
      <c r="I4" s="173"/>
      <c r="J4" s="64" t="s">
        <v>3</v>
      </c>
      <c r="K4" s="64" t="s">
        <v>4</v>
      </c>
      <c r="L4" s="172" t="s">
        <v>370</v>
      </c>
      <c r="M4" s="178"/>
      <c r="N4" s="179"/>
      <c r="O4" s="165"/>
      <c r="P4" s="179"/>
      <c r="Q4" s="165"/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65" t="s">
        <v>371</v>
      </c>
      <c r="G5" s="65" t="s">
        <v>372</v>
      </c>
      <c r="H5" s="65" t="s">
        <v>273</v>
      </c>
      <c r="I5" s="64">
        <v>3</v>
      </c>
      <c r="J5" s="64">
        <v>1</v>
      </c>
      <c r="K5" s="64">
        <v>2</v>
      </c>
      <c r="L5" s="173"/>
      <c r="M5" s="173"/>
      <c r="N5" s="179"/>
      <c r="O5" s="165"/>
      <c r="P5" s="179"/>
      <c r="Q5" s="165"/>
      <c r="T5" s="78"/>
    </row>
    <row r="6" spans="1:20" ht="23.45" customHeight="1" x14ac:dyDescent="0.25">
      <c r="A6" s="45">
        <v>1</v>
      </c>
      <c r="B6" s="58" t="s">
        <v>13</v>
      </c>
      <c r="C6" s="61" t="s">
        <v>14</v>
      </c>
      <c r="D6" s="48" t="s">
        <v>373</v>
      </c>
      <c r="E6" s="49" t="s">
        <v>374</v>
      </c>
      <c r="F6" s="62">
        <v>6</v>
      </c>
      <c r="G6" s="62">
        <v>7</v>
      </c>
      <c r="H6" s="62">
        <v>8</v>
      </c>
      <c r="I6" s="70">
        <f>'H39'!D6</f>
        <v>6.5937499999999991</v>
      </c>
      <c r="J6" s="66">
        <f>'H39'!E6</f>
        <v>6.5</v>
      </c>
      <c r="K6" s="66">
        <f>'H39'!F6</f>
        <v>7</v>
      </c>
      <c r="L6" s="66">
        <f>'H39'!G6</f>
        <v>7</v>
      </c>
      <c r="M6" s="70">
        <f>'H39'!H6</f>
        <v>6.713541666666667</v>
      </c>
      <c r="N6" s="30" t="str">
        <f t="shared" ref="N6:N35" si="0">IF(M6&lt;3.95,"Kém",IF(M6&lt;4.95,"Yếu",IF(M6&lt;5.95,"Trung bình",IF(M6&lt;6.95,"TB.Khá",IF(M6&lt;7.95,"Khá","Giỏi")))))</f>
        <v>TB.Khá</v>
      </c>
      <c r="O6" s="159" t="s">
        <v>375</v>
      </c>
      <c r="P6" s="159" t="s">
        <v>376</v>
      </c>
      <c r="Q6" s="45"/>
    </row>
    <row r="7" spans="1:20" ht="23.45" customHeight="1" x14ac:dyDescent="0.25">
      <c r="A7" s="107">
        <v>2</v>
      </c>
      <c r="B7" s="58" t="s">
        <v>17</v>
      </c>
      <c r="C7" s="61" t="s">
        <v>18</v>
      </c>
      <c r="D7" s="48" t="s">
        <v>379</v>
      </c>
      <c r="E7" s="49" t="s">
        <v>374</v>
      </c>
      <c r="F7" s="62">
        <v>6</v>
      </c>
      <c r="G7" s="62">
        <v>7</v>
      </c>
      <c r="H7" s="62">
        <v>8</v>
      </c>
      <c r="I7" s="70">
        <f>'H39'!D8</f>
        <v>6.5135416666666659</v>
      </c>
      <c r="J7" s="66">
        <f>'H39'!E8</f>
        <v>7.5</v>
      </c>
      <c r="K7" s="66">
        <f>'H39'!F8</f>
        <v>6</v>
      </c>
      <c r="L7" s="66">
        <f>'H39'!G8</f>
        <v>8</v>
      </c>
      <c r="M7" s="70">
        <f>'H39'!H8</f>
        <v>6.5067708333333334</v>
      </c>
      <c r="N7" s="30" t="str">
        <f t="shared" si="0"/>
        <v>TB.Khá</v>
      </c>
      <c r="O7" s="159"/>
      <c r="P7" s="159"/>
      <c r="Q7" s="45"/>
    </row>
    <row r="8" spans="1:20" ht="23.45" customHeight="1" x14ac:dyDescent="0.25">
      <c r="A8" s="108">
        <v>3</v>
      </c>
      <c r="B8" s="58" t="s">
        <v>19</v>
      </c>
      <c r="C8" s="61" t="s">
        <v>20</v>
      </c>
      <c r="D8" s="48" t="s">
        <v>380</v>
      </c>
      <c r="E8" s="49" t="s">
        <v>374</v>
      </c>
      <c r="F8" s="62">
        <v>8</v>
      </c>
      <c r="G8" s="62">
        <v>8</v>
      </c>
      <c r="H8" s="62">
        <v>8</v>
      </c>
      <c r="I8" s="70">
        <f>'H39'!D9</f>
        <v>7.0052083333333348</v>
      </c>
      <c r="J8" s="66">
        <f>'H39'!E9</f>
        <v>7.5</v>
      </c>
      <c r="K8" s="66">
        <f>'H39'!F9</f>
        <v>7.5</v>
      </c>
      <c r="L8" s="66">
        <f>'H39'!G9</f>
        <v>8</v>
      </c>
      <c r="M8" s="70">
        <f>'H39'!H9</f>
        <v>7.252604166666667</v>
      </c>
      <c r="N8" s="30" t="str">
        <f t="shared" si="0"/>
        <v>Khá</v>
      </c>
      <c r="O8" s="159"/>
      <c r="P8" s="159"/>
      <c r="Q8" s="45"/>
    </row>
    <row r="9" spans="1:20" ht="23.45" customHeight="1" x14ac:dyDescent="0.25">
      <c r="A9" s="108">
        <v>4</v>
      </c>
      <c r="B9" s="58" t="s">
        <v>21</v>
      </c>
      <c r="C9" s="61" t="s">
        <v>22</v>
      </c>
      <c r="D9" s="48" t="s">
        <v>382</v>
      </c>
      <c r="E9" s="49" t="s">
        <v>374</v>
      </c>
      <c r="F9" s="62">
        <v>7</v>
      </c>
      <c r="G9" s="62">
        <v>7</v>
      </c>
      <c r="H9" s="62">
        <v>8</v>
      </c>
      <c r="I9" s="70">
        <f>'H39'!D10</f>
        <v>6.8124999999999991</v>
      </c>
      <c r="J9" s="66">
        <f>'H39'!E10</f>
        <v>8</v>
      </c>
      <c r="K9" s="66">
        <f>'H39'!F10</f>
        <v>7.5</v>
      </c>
      <c r="L9" s="66">
        <f>'H39'!G10</f>
        <v>8</v>
      </c>
      <c r="M9" s="70">
        <f>'H39'!H10</f>
        <v>7.239583333333333</v>
      </c>
      <c r="N9" s="30" t="str">
        <f t="shared" si="0"/>
        <v>Khá</v>
      </c>
      <c r="O9" s="159"/>
      <c r="P9" s="159"/>
      <c r="Q9" s="45"/>
    </row>
    <row r="10" spans="1:20" ht="23.45" customHeight="1" x14ac:dyDescent="0.25">
      <c r="A10" s="108">
        <v>5</v>
      </c>
      <c r="B10" s="58" t="s">
        <v>23</v>
      </c>
      <c r="C10" s="61" t="s">
        <v>24</v>
      </c>
      <c r="D10" s="48" t="s">
        <v>383</v>
      </c>
      <c r="E10" s="49" t="s">
        <v>374</v>
      </c>
      <c r="F10" s="62">
        <v>8</v>
      </c>
      <c r="G10" s="62">
        <v>7</v>
      </c>
      <c r="H10" s="62">
        <v>8</v>
      </c>
      <c r="I10" s="70">
        <f>'H39'!D11</f>
        <v>7.2177083333333343</v>
      </c>
      <c r="J10" s="66">
        <f>'H39'!E11</f>
        <v>8</v>
      </c>
      <c r="K10" s="66">
        <f>'H39'!F11</f>
        <v>7.5</v>
      </c>
      <c r="L10" s="66">
        <f>'H39'!G11</f>
        <v>8</v>
      </c>
      <c r="M10" s="70">
        <f>'H39'!H11</f>
        <v>7.4421875000000002</v>
      </c>
      <c r="N10" s="30" t="str">
        <f t="shared" si="0"/>
        <v>Khá</v>
      </c>
      <c r="O10" s="159"/>
      <c r="P10" s="159"/>
      <c r="Q10" s="45"/>
    </row>
    <row r="11" spans="1:20" ht="23.45" customHeight="1" x14ac:dyDescent="0.25">
      <c r="A11" s="108">
        <v>6</v>
      </c>
      <c r="B11" s="58" t="s">
        <v>25</v>
      </c>
      <c r="C11" s="61" t="s">
        <v>26</v>
      </c>
      <c r="D11" s="48" t="s">
        <v>384</v>
      </c>
      <c r="E11" s="49" t="s">
        <v>374</v>
      </c>
      <c r="F11" s="62">
        <v>6</v>
      </c>
      <c r="G11" s="62">
        <v>8</v>
      </c>
      <c r="H11" s="62">
        <v>7</v>
      </c>
      <c r="I11" s="70">
        <f>'H39'!D12</f>
        <v>6.0468750000000009</v>
      </c>
      <c r="J11" s="66">
        <f>'H39'!E12</f>
        <v>7.5</v>
      </c>
      <c r="K11" s="66">
        <f>'H39'!F12</f>
        <v>6</v>
      </c>
      <c r="L11" s="66">
        <f>'H39'!G12</f>
        <v>6</v>
      </c>
      <c r="M11" s="70">
        <f>'H39'!H12</f>
        <v>6.2734375</v>
      </c>
      <c r="N11" s="30" t="str">
        <f t="shared" si="0"/>
        <v>TB.Khá</v>
      </c>
      <c r="O11" s="159"/>
      <c r="P11" s="159"/>
      <c r="Q11" s="45"/>
    </row>
    <row r="12" spans="1:20" ht="23.45" customHeight="1" x14ac:dyDescent="0.25">
      <c r="A12" s="108">
        <v>7</v>
      </c>
      <c r="B12" s="58" t="s">
        <v>27</v>
      </c>
      <c r="C12" s="61" t="s">
        <v>28</v>
      </c>
      <c r="D12" s="48" t="s">
        <v>385</v>
      </c>
      <c r="E12" s="49" t="s">
        <v>374</v>
      </c>
      <c r="F12" s="62">
        <v>6</v>
      </c>
      <c r="G12" s="62">
        <v>6</v>
      </c>
      <c r="H12" s="62">
        <v>8</v>
      </c>
      <c r="I12" s="70">
        <f>'H39'!D13</f>
        <v>6.8916666666666684</v>
      </c>
      <c r="J12" s="66">
        <f>'H39'!E13</f>
        <v>8</v>
      </c>
      <c r="K12" s="66">
        <f>'H39'!F13</f>
        <v>7.5</v>
      </c>
      <c r="L12" s="66">
        <f>'H39'!G13</f>
        <v>7</v>
      </c>
      <c r="M12" s="70">
        <f>'H39'!H13</f>
        <v>7.2791666666666677</v>
      </c>
      <c r="N12" s="30" t="str">
        <f t="shared" si="0"/>
        <v>Khá</v>
      </c>
      <c r="O12" s="159"/>
      <c r="P12" s="159"/>
      <c r="Q12" s="45"/>
    </row>
    <row r="13" spans="1:20" ht="23.45" customHeight="1" x14ac:dyDescent="0.25">
      <c r="A13" s="108">
        <v>8</v>
      </c>
      <c r="B13" s="58" t="s">
        <v>29</v>
      </c>
      <c r="C13" s="61" t="s">
        <v>30</v>
      </c>
      <c r="D13" s="50" t="s">
        <v>386</v>
      </c>
      <c r="E13" s="49" t="s">
        <v>374</v>
      </c>
      <c r="F13" s="62">
        <v>6</v>
      </c>
      <c r="G13" s="62">
        <v>7</v>
      </c>
      <c r="H13" s="62">
        <v>8</v>
      </c>
      <c r="I13" s="70">
        <f>'H39'!D14</f>
        <v>6.0562499999999995</v>
      </c>
      <c r="J13" s="66">
        <f>'H39'!E14</f>
        <v>7</v>
      </c>
      <c r="K13" s="66">
        <f>'H39'!F14</f>
        <v>7</v>
      </c>
      <c r="L13" s="66">
        <f>'H39'!G14</f>
        <v>7</v>
      </c>
      <c r="M13" s="70">
        <f>'H39'!H14</f>
        <v>6.5281250000000002</v>
      </c>
      <c r="N13" s="30" t="str">
        <f t="shared" si="0"/>
        <v>TB.Khá</v>
      </c>
      <c r="O13" s="159"/>
      <c r="P13" s="159"/>
      <c r="Q13" s="45"/>
    </row>
    <row r="14" spans="1:20" ht="23.45" customHeight="1" x14ac:dyDescent="0.25">
      <c r="A14" s="108">
        <v>9</v>
      </c>
      <c r="B14" s="58" t="s">
        <v>31</v>
      </c>
      <c r="C14" s="61" t="s">
        <v>32</v>
      </c>
      <c r="D14" s="48" t="s">
        <v>387</v>
      </c>
      <c r="E14" s="49" t="s">
        <v>374</v>
      </c>
      <c r="F14" s="62">
        <v>8</v>
      </c>
      <c r="G14" s="62">
        <v>9</v>
      </c>
      <c r="H14" s="62">
        <v>9</v>
      </c>
      <c r="I14" s="70">
        <f>'H39'!D15</f>
        <v>7.5749999999999993</v>
      </c>
      <c r="J14" s="66">
        <f>'H39'!E15</f>
        <v>7.5</v>
      </c>
      <c r="K14" s="66">
        <f>'H39'!F15</f>
        <v>8</v>
      </c>
      <c r="L14" s="66">
        <f>'H39'!G15</f>
        <v>7</v>
      </c>
      <c r="M14" s="70">
        <f>'H39'!H15</f>
        <v>7.7041666666666657</v>
      </c>
      <c r="N14" s="30" t="str">
        <f t="shared" si="0"/>
        <v>Khá</v>
      </c>
      <c r="O14" s="159"/>
      <c r="P14" s="159"/>
      <c r="Q14" s="45"/>
    </row>
    <row r="15" spans="1:20" ht="23.45" customHeight="1" x14ac:dyDescent="0.25">
      <c r="A15" s="108">
        <v>10</v>
      </c>
      <c r="B15" s="58" t="s">
        <v>31</v>
      </c>
      <c r="C15" s="61" t="s">
        <v>33</v>
      </c>
      <c r="D15" s="48" t="s">
        <v>388</v>
      </c>
      <c r="E15" s="49" t="s">
        <v>374</v>
      </c>
      <c r="F15" s="62">
        <v>6</v>
      </c>
      <c r="G15" s="62">
        <v>7</v>
      </c>
      <c r="H15" s="62">
        <v>8</v>
      </c>
      <c r="I15" s="70">
        <f>'H39'!D16</f>
        <v>6.4302083333333337</v>
      </c>
      <c r="J15" s="66">
        <f>'H39'!E16</f>
        <v>7</v>
      </c>
      <c r="K15" s="66">
        <f>'H39'!F16</f>
        <v>7</v>
      </c>
      <c r="L15" s="66">
        <f>'H39'!G16</f>
        <v>6.5</v>
      </c>
      <c r="M15" s="70">
        <f>'H39'!H16</f>
        <v>6.7151041666666673</v>
      </c>
      <c r="N15" s="30" t="str">
        <f t="shared" si="0"/>
        <v>TB.Khá</v>
      </c>
      <c r="O15" s="159"/>
      <c r="P15" s="159"/>
      <c r="Q15" s="45"/>
    </row>
    <row r="16" spans="1:20" ht="23.45" customHeight="1" x14ac:dyDescent="0.25">
      <c r="A16" s="108">
        <v>11</v>
      </c>
      <c r="B16" s="58" t="s">
        <v>34</v>
      </c>
      <c r="C16" s="61" t="s">
        <v>35</v>
      </c>
      <c r="D16" s="48" t="s">
        <v>389</v>
      </c>
      <c r="E16" s="49" t="s">
        <v>390</v>
      </c>
      <c r="F16" s="62">
        <v>6</v>
      </c>
      <c r="G16" s="62">
        <v>7</v>
      </c>
      <c r="H16" s="62">
        <v>8</v>
      </c>
      <c r="I16" s="70">
        <f>'H39'!D17</f>
        <v>6.765625</v>
      </c>
      <c r="J16" s="66">
        <f>'H39'!E17</f>
        <v>6</v>
      </c>
      <c r="K16" s="66">
        <f>'H39'!F17</f>
        <v>7.5</v>
      </c>
      <c r="L16" s="66">
        <f>'H39'!G17</f>
        <v>7</v>
      </c>
      <c r="M16" s="70">
        <f>'H39'!H17</f>
        <v>6.8828125</v>
      </c>
      <c r="N16" s="30" t="str">
        <f t="shared" si="0"/>
        <v>TB.Khá</v>
      </c>
      <c r="O16" s="159"/>
      <c r="P16" s="159"/>
      <c r="Q16" s="45"/>
    </row>
    <row r="17" spans="1:17" ht="23.45" customHeight="1" x14ac:dyDescent="0.25">
      <c r="A17" s="108">
        <v>12</v>
      </c>
      <c r="B17" s="58" t="s">
        <v>36</v>
      </c>
      <c r="C17" s="61" t="s">
        <v>37</v>
      </c>
      <c r="D17" s="48" t="s">
        <v>391</v>
      </c>
      <c r="E17" s="49" t="s">
        <v>374</v>
      </c>
      <c r="F17" s="62">
        <v>6</v>
      </c>
      <c r="G17" s="62">
        <v>8</v>
      </c>
      <c r="H17" s="62">
        <v>9</v>
      </c>
      <c r="I17" s="70">
        <f>'H39'!D18</f>
        <v>6.0218750000000005</v>
      </c>
      <c r="J17" s="66">
        <f>'H39'!E18</f>
        <v>7.5</v>
      </c>
      <c r="K17" s="66">
        <f>'H39'!F18</f>
        <v>6</v>
      </c>
      <c r="L17" s="66">
        <f>'H39'!G18</f>
        <v>7</v>
      </c>
      <c r="M17" s="70">
        <f>'H39'!H18</f>
        <v>6.2609374999999998</v>
      </c>
      <c r="N17" s="30" t="str">
        <f t="shared" si="0"/>
        <v>TB.Khá</v>
      </c>
      <c r="O17" s="159"/>
      <c r="P17" s="159"/>
      <c r="Q17" s="45"/>
    </row>
    <row r="18" spans="1:17" ht="23.45" customHeight="1" x14ac:dyDescent="0.25">
      <c r="A18" s="108">
        <v>13</v>
      </c>
      <c r="B18" s="58" t="s">
        <v>25</v>
      </c>
      <c r="C18" s="61" t="s">
        <v>38</v>
      </c>
      <c r="D18" s="48" t="s">
        <v>392</v>
      </c>
      <c r="E18" s="49" t="s">
        <v>374</v>
      </c>
      <c r="F18" s="62">
        <v>6</v>
      </c>
      <c r="G18" s="62">
        <v>6</v>
      </c>
      <c r="H18" s="62">
        <v>7</v>
      </c>
      <c r="I18" s="70">
        <f>'H39'!D19</f>
        <v>6.973958333333333</v>
      </c>
      <c r="J18" s="66">
        <f>'H39'!E19</f>
        <v>6.5</v>
      </c>
      <c r="K18" s="66">
        <f>'H39'!F19</f>
        <v>7.5</v>
      </c>
      <c r="L18" s="66">
        <f>'H39'!G19</f>
        <v>7</v>
      </c>
      <c r="M18" s="70">
        <f>'H39'!H19</f>
        <v>7.0703125</v>
      </c>
      <c r="N18" s="30" t="str">
        <f t="shared" si="0"/>
        <v>Khá</v>
      </c>
      <c r="O18" s="159"/>
      <c r="P18" s="159"/>
      <c r="Q18" s="45"/>
    </row>
    <row r="19" spans="1:17" ht="23.45" customHeight="1" x14ac:dyDescent="0.25">
      <c r="A19" s="108">
        <v>14</v>
      </c>
      <c r="B19" s="58" t="s">
        <v>39</v>
      </c>
      <c r="C19" s="61" t="s">
        <v>40</v>
      </c>
      <c r="D19" s="48" t="s">
        <v>393</v>
      </c>
      <c r="E19" s="49" t="s">
        <v>374</v>
      </c>
      <c r="F19" s="62">
        <v>8</v>
      </c>
      <c r="G19" s="62">
        <v>8</v>
      </c>
      <c r="H19" s="62">
        <v>8</v>
      </c>
      <c r="I19" s="70">
        <f>'H39'!D20</f>
        <v>6.9458333333333329</v>
      </c>
      <c r="J19" s="66">
        <f>'H39'!E20</f>
        <v>7.5</v>
      </c>
      <c r="K19" s="66">
        <f>'H39'!F20</f>
        <v>7.5</v>
      </c>
      <c r="L19" s="66">
        <f>'H39'!G20</f>
        <v>7</v>
      </c>
      <c r="M19" s="70">
        <f>'H39'!H20</f>
        <v>7.2229166666666664</v>
      </c>
      <c r="N19" s="30" t="str">
        <f t="shared" si="0"/>
        <v>Khá</v>
      </c>
      <c r="O19" s="159"/>
      <c r="P19" s="159"/>
      <c r="Q19" s="45"/>
    </row>
    <row r="20" spans="1:17" ht="23.45" customHeight="1" x14ac:dyDescent="0.25">
      <c r="A20" s="108">
        <v>15</v>
      </c>
      <c r="B20" s="58" t="s">
        <v>41</v>
      </c>
      <c r="C20" s="61" t="s">
        <v>40</v>
      </c>
      <c r="D20" s="48" t="s">
        <v>387</v>
      </c>
      <c r="E20" s="49" t="s">
        <v>374</v>
      </c>
      <c r="F20" s="62">
        <v>7</v>
      </c>
      <c r="G20" s="62">
        <v>7</v>
      </c>
      <c r="H20" s="62">
        <v>9</v>
      </c>
      <c r="I20" s="70">
        <f>'H39'!D21</f>
        <v>6.4333333333333336</v>
      </c>
      <c r="J20" s="66">
        <f>'H39'!E21</f>
        <v>7</v>
      </c>
      <c r="K20" s="66">
        <f>'H39'!F21</f>
        <v>7.5</v>
      </c>
      <c r="L20" s="66">
        <f>'H39'!G21</f>
        <v>8</v>
      </c>
      <c r="M20" s="70">
        <f>'H39'!H21</f>
        <v>6.8833333333333329</v>
      </c>
      <c r="N20" s="30" t="str">
        <f t="shared" si="0"/>
        <v>TB.Khá</v>
      </c>
      <c r="O20" s="159"/>
      <c r="P20" s="159"/>
      <c r="Q20" s="45"/>
    </row>
    <row r="21" spans="1:17" ht="23.45" customHeight="1" x14ac:dyDescent="0.25">
      <c r="A21" s="108">
        <v>16</v>
      </c>
      <c r="B21" s="58" t="s">
        <v>42</v>
      </c>
      <c r="C21" s="61" t="s">
        <v>43</v>
      </c>
      <c r="D21" s="48" t="s">
        <v>394</v>
      </c>
      <c r="E21" s="49" t="s">
        <v>374</v>
      </c>
      <c r="F21" s="62">
        <v>6</v>
      </c>
      <c r="G21" s="62">
        <v>7</v>
      </c>
      <c r="H21" s="62">
        <v>8</v>
      </c>
      <c r="I21" s="70">
        <f>'H39'!D22</f>
        <v>7.6812499999999995</v>
      </c>
      <c r="J21" s="66">
        <f>'H39'!E22</f>
        <v>8</v>
      </c>
      <c r="K21" s="66">
        <f>'H39'!F22</f>
        <v>8</v>
      </c>
      <c r="L21" s="66">
        <f>'H39'!G22</f>
        <v>8</v>
      </c>
      <c r="M21" s="70">
        <f>'H39'!H22</f>
        <v>7.8406250000000002</v>
      </c>
      <c r="N21" s="30" t="str">
        <f t="shared" si="0"/>
        <v>Khá</v>
      </c>
      <c r="O21" s="159" t="s">
        <v>375</v>
      </c>
      <c r="P21" s="159" t="s">
        <v>376</v>
      </c>
      <c r="Q21" s="45"/>
    </row>
    <row r="22" spans="1:17" ht="23.45" customHeight="1" x14ac:dyDescent="0.25">
      <c r="A22" s="108">
        <v>17</v>
      </c>
      <c r="B22" s="58" t="s">
        <v>44</v>
      </c>
      <c r="C22" s="61" t="s">
        <v>43</v>
      </c>
      <c r="D22" s="48" t="s">
        <v>395</v>
      </c>
      <c r="E22" s="49" t="s">
        <v>374</v>
      </c>
      <c r="F22" s="62">
        <v>6</v>
      </c>
      <c r="G22" s="62">
        <v>7</v>
      </c>
      <c r="H22" s="62">
        <v>8</v>
      </c>
      <c r="I22" s="70">
        <f>'H39'!D23</f>
        <v>6.8218749999999995</v>
      </c>
      <c r="J22" s="66">
        <f>'H39'!E23</f>
        <v>8</v>
      </c>
      <c r="K22" s="66">
        <f>'H39'!F23</f>
        <v>7.5</v>
      </c>
      <c r="L22" s="66">
        <f>'H39'!G23</f>
        <v>8</v>
      </c>
      <c r="M22" s="70">
        <f>'H39'!H23</f>
        <v>7.2442708333333341</v>
      </c>
      <c r="N22" s="30" t="str">
        <f t="shared" si="0"/>
        <v>Khá</v>
      </c>
      <c r="O22" s="159"/>
      <c r="P22" s="159"/>
      <c r="Q22" s="45"/>
    </row>
    <row r="23" spans="1:17" ht="23.45" customHeight="1" x14ac:dyDescent="0.25">
      <c r="A23" s="108">
        <v>18</v>
      </c>
      <c r="B23" s="58" t="s">
        <v>45</v>
      </c>
      <c r="C23" s="61" t="s">
        <v>46</v>
      </c>
      <c r="D23" s="48" t="s">
        <v>396</v>
      </c>
      <c r="E23" s="49" t="s">
        <v>374</v>
      </c>
      <c r="F23" s="62">
        <v>6</v>
      </c>
      <c r="G23" s="62">
        <v>8</v>
      </c>
      <c r="H23" s="62">
        <v>9</v>
      </c>
      <c r="I23" s="70">
        <f>'H39'!D24</f>
        <v>6.0354166666666664</v>
      </c>
      <c r="J23" s="66">
        <f>'H39'!E24</f>
        <v>7.5</v>
      </c>
      <c r="K23" s="66">
        <f>'H39'!F24</f>
        <v>6</v>
      </c>
      <c r="L23" s="66">
        <f>'H39'!G24</f>
        <v>6</v>
      </c>
      <c r="M23" s="70">
        <f>'H39'!H24</f>
        <v>6.2677083333333341</v>
      </c>
      <c r="N23" s="30" t="str">
        <f t="shared" si="0"/>
        <v>TB.Khá</v>
      </c>
      <c r="O23" s="159"/>
      <c r="P23" s="159"/>
      <c r="Q23" s="45"/>
    </row>
    <row r="24" spans="1:17" ht="23.45" customHeight="1" x14ac:dyDescent="0.25">
      <c r="A24" s="108">
        <v>19</v>
      </c>
      <c r="B24" s="58" t="s">
        <v>47</v>
      </c>
      <c r="C24" s="61" t="s">
        <v>46</v>
      </c>
      <c r="D24" s="51" t="s">
        <v>397</v>
      </c>
      <c r="E24" s="49" t="s">
        <v>374</v>
      </c>
      <c r="F24" s="62">
        <v>7</v>
      </c>
      <c r="G24" s="62">
        <v>7</v>
      </c>
      <c r="H24" s="62">
        <v>8</v>
      </c>
      <c r="I24" s="70">
        <f>'H39'!D25</f>
        <v>6.6739583333333341</v>
      </c>
      <c r="J24" s="66">
        <f>'H39'!E25</f>
        <v>7.5</v>
      </c>
      <c r="K24" s="66">
        <f>'H39'!F25</f>
        <v>7.5</v>
      </c>
      <c r="L24" s="66">
        <f>'H39'!G25</f>
        <v>8</v>
      </c>
      <c r="M24" s="70">
        <f>'H39'!H25</f>
        <v>7.0869791666666666</v>
      </c>
      <c r="N24" s="30" t="str">
        <f t="shared" si="0"/>
        <v>Khá</v>
      </c>
      <c r="O24" s="159"/>
      <c r="P24" s="159"/>
      <c r="Q24" s="45"/>
    </row>
    <row r="25" spans="1:17" ht="23.45" customHeight="1" x14ac:dyDescent="0.25">
      <c r="A25" s="108">
        <v>20</v>
      </c>
      <c r="B25" s="58" t="s">
        <v>48</v>
      </c>
      <c r="C25" s="61" t="s">
        <v>49</v>
      </c>
      <c r="D25" s="48" t="s">
        <v>398</v>
      </c>
      <c r="E25" s="49" t="s">
        <v>374</v>
      </c>
      <c r="F25" s="62">
        <v>7</v>
      </c>
      <c r="G25" s="62">
        <v>7</v>
      </c>
      <c r="H25" s="62">
        <v>9</v>
      </c>
      <c r="I25" s="70">
        <f>'H39'!D26</f>
        <v>6.8531249999999995</v>
      </c>
      <c r="J25" s="66">
        <f>'H39'!E26</f>
        <v>8</v>
      </c>
      <c r="K25" s="66">
        <f>'H39'!F26</f>
        <v>7.5</v>
      </c>
      <c r="L25" s="66">
        <f>'H39'!G26</f>
        <v>7</v>
      </c>
      <c r="M25" s="70">
        <f>'H39'!H26</f>
        <v>7.2598958333333341</v>
      </c>
      <c r="N25" s="30" t="str">
        <f t="shared" si="0"/>
        <v>Khá</v>
      </c>
      <c r="O25" s="159"/>
      <c r="P25" s="159"/>
      <c r="Q25" s="45"/>
    </row>
    <row r="26" spans="1:17" ht="23.45" customHeight="1" x14ac:dyDescent="0.25">
      <c r="A26" s="108">
        <v>21</v>
      </c>
      <c r="B26" s="58" t="s">
        <v>50</v>
      </c>
      <c r="C26" s="61" t="s">
        <v>49</v>
      </c>
      <c r="D26" s="48" t="s">
        <v>399</v>
      </c>
      <c r="E26" s="49" t="s">
        <v>374</v>
      </c>
      <c r="F26" s="62">
        <v>6</v>
      </c>
      <c r="G26" s="62">
        <v>6</v>
      </c>
      <c r="H26" s="62">
        <v>8</v>
      </c>
      <c r="I26" s="70">
        <f>'H39'!D27</f>
        <v>6.892708333333335</v>
      </c>
      <c r="J26" s="66">
        <f>'H39'!E27</f>
        <v>8</v>
      </c>
      <c r="K26" s="66">
        <f>'H39'!F27</f>
        <v>7.5</v>
      </c>
      <c r="L26" s="66">
        <f>'H39'!G27</f>
        <v>8</v>
      </c>
      <c r="M26" s="70">
        <f>'H39'!H27</f>
        <v>7.2796875000000014</v>
      </c>
      <c r="N26" s="30" t="str">
        <f t="shared" si="0"/>
        <v>Khá</v>
      </c>
      <c r="O26" s="159"/>
      <c r="P26" s="159"/>
      <c r="Q26" s="45"/>
    </row>
    <row r="27" spans="1:17" ht="23.45" customHeight="1" x14ac:dyDescent="0.25">
      <c r="A27" s="108">
        <v>22</v>
      </c>
      <c r="B27" s="58" t="s">
        <v>51</v>
      </c>
      <c r="C27" s="61" t="s">
        <v>52</v>
      </c>
      <c r="D27" s="48" t="s">
        <v>400</v>
      </c>
      <c r="E27" s="49" t="s">
        <v>374</v>
      </c>
      <c r="F27" s="62">
        <v>7</v>
      </c>
      <c r="G27" s="62">
        <v>8</v>
      </c>
      <c r="H27" s="62">
        <v>8</v>
      </c>
      <c r="I27" s="70">
        <f>'H39'!D28</f>
        <v>6.5979166666666664</v>
      </c>
      <c r="J27" s="66">
        <f>'H39'!E28</f>
        <v>6.5</v>
      </c>
      <c r="K27" s="66">
        <f>'H39'!F28</f>
        <v>8</v>
      </c>
      <c r="L27" s="66">
        <f>'H39'!G28</f>
        <v>7</v>
      </c>
      <c r="M27" s="70">
        <f>'H39'!H28</f>
        <v>7.0489583333333341</v>
      </c>
      <c r="N27" s="30" t="str">
        <f t="shared" si="0"/>
        <v>Khá</v>
      </c>
      <c r="O27" s="159"/>
      <c r="P27" s="159"/>
      <c r="Q27" s="45"/>
    </row>
    <row r="28" spans="1:17" ht="23.45" customHeight="1" x14ac:dyDescent="0.25">
      <c r="A28" s="108">
        <v>23</v>
      </c>
      <c r="B28" s="58" t="s">
        <v>53</v>
      </c>
      <c r="C28" s="61" t="s">
        <v>54</v>
      </c>
      <c r="D28" s="48" t="s">
        <v>401</v>
      </c>
      <c r="E28" s="49" t="s">
        <v>374</v>
      </c>
      <c r="F28" s="62">
        <v>7</v>
      </c>
      <c r="G28" s="62">
        <v>6</v>
      </c>
      <c r="H28" s="62">
        <v>8</v>
      </c>
      <c r="I28" s="70">
        <f>'H39'!D29</f>
        <v>6.8250000000000002</v>
      </c>
      <c r="J28" s="66">
        <f>'H39'!E29</f>
        <v>7.5</v>
      </c>
      <c r="K28" s="66">
        <f>'H39'!F29</f>
        <v>7.5</v>
      </c>
      <c r="L28" s="66">
        <f>'H39'!G29</f>
        <v>8</v>
      </c>
      <c r="M28" s="70">
        <f>'H39'!H29</f>
        <v>7.1625000000000005</v>
      </c>
      <c r="N28" s="30" t="str">
        <f t="shared" si="0"/>
        <v>Khá</v>
      </c>
      <c r="O28" s="159"/>
      <c r="P28" s="159"/>
      <c r="Q28" s="45"/>
    </row>
    <row r="29" spans="1:17" ht="23.45" customHeight="1" x14ac:dyDescent="0.25">
      <c r="A29" s="108">
        <v>24</v>
      </c>
      <c r="B29" s="58" t="s">
        <v>55</v>
      </c>
      <c r="C29" s="61" t="s">
        <v>56</v>
      </c>
      <c r="D29" s="48" t="s">
        <v>402</v>
      </c>
      <c r="E29" s="49" t="s">
        <v>374</v>
      </c>
      <c r="F29" s="62">
        <v>7</v>
      </c>
      <c r="G29" s="62">
        <v>6</v>
      </c>
      <c r="H29" s="62">
        <v>7</v>
      </c>
      <c r="I29" s="70">
        <f>'H39'!D30</f>
        <v>6.8916666666666684</v>
      </c>
      <c r="J29" s="66">
        <f>'H39'!E30</f>
        <v>8</v>
      </c>
      <c r="K29" s="66">
        <f>'H39'!F30</f>
        <v>7.5</v>
      </c>
      <c r="L29" s="66">
        <f>'H39'!G30</f>
        <v>8</v>
      </c>
      <c r="M29" s="70">
        <f>'H39'!H30</f>
        <v>7.2791666666666677</v>
      </c>
      <c r="N29" s="30" t="str">
        <f t="shared" si="0"/>
        <v>Khá</v>
      </c>
      <c r="O29" s="159"/>
      <c r="P29" s="159"/>
      <c r="Q29" s="45"/>
    </row>
    <row r="30" spans="1:17" ht="23.45" customHeight="1" x14ac:dyDescent="0.25">
      <c r="A30" s="108">
        <v>25</v>
      </c>
      <c r="B30" s="58" t="s">
        <v>57</v>
      </c>
      <c r="C30" s="61" t="s">
        <v>58</v>
      </c>
      <c r="D30" s="48" t="s">
        <v>403</v>
      </c>
      <c r="E30" s="49" t="s">
        <v>374</v>
      </c>
      <c r="F30" s="62">
        <v>6</v>
      </c>
      <c r="G30" s="62">
        <v>6</v>
      </c>
      <c r="H30" s="62">
        <v>8</v>
      </c>
      <c r="I30" s="70">
        <f>'H39'!D31</f>
        <v>6.7520833333333341</v>
      </c>
      <c r="J30" s="66">
        <f>'H39'!E31</f>
        <v>8</v>
      </c>
      <c r="K30" s="66">
        <f>'H39'!F31</f>
        <v>7.5</v>
      </c>
      <c r="L30" s="66">
        <f>'H39'!G31</f>
        <v>8</v>
      </c>
      <c r="M30" s="70">
        <f>'H39'!H31</f>
        <v>7.2093750000000005</v>
      </c>
      <c r="N30" s="30" t="str">
        <f t="shared" si="0"/>
        <v>Khá</v>
      </c>
      <c r="O30" s="159"/>
      <c r="P30" s="159"/>
      <c r="Q30" s="45"/>
    </row>
    <row r="31" spans="1:17" ht="23.45" customHeight="1" x14ac:dyDescent="0.25">
      <c r="A31" s="108">
        <v>26</v>
      </c>
      <c r="B31" s="58" t="s">
        <v>59</v>
      </c>
      <c r="C31" s="61" t="s">
        <v>60</v>
      </c>
      <c r="D31" s="48" t="s">
        <v>404</v>
      </c>
      <c r="E31" s="49" t="s">
        <v>374</v>
      </c>
      <c r="F31" s="62">
        <v>7</v>
      </c>
      <c r="G31" s="62">
        <v>7</v>
      </c>
      <c r="H31" s="62">
        <v>8</v>
      </c>
      <c r="I31" s="70">
        <f>'H39'!D32</f>
        <v>6.7052083333333341</v>
      </c>
      <c r="J31" s="66">
        <f>'H39'!E32</f>
        <v>7</v>
      </c>
      <c r="K31" s="66">
        <f>'H39'!F32</f>
        <v>7.5</v>
      </c>
      <c r="L31" s="66">
        <f>'H39'!G32</f>
        <v>8</v>
      </c>
      <c r="M31" s="70">
        <f>'H39'!H32</f>
        <v>7.0192708333333336</v>
      </c>
      <c r="N31" s="30" t="str">
        <f t="shared" si="0"/>
        <v>Khá</v>
      </c>
      <c r="O31" s="159"/>
      <c r="P31" s="159"/>
      <c r="Q31" s="45"/>
    </row>
    <row r="32" spans="1:17" ht="23.45" customHeight="1" x14ac:dyDescent="0.25">
      <c r="A32" s="108">
        <v>27</v>
      </c>
      <c r="B32" s="58" t="s">
        <v>61</v>
      </c>
      <c r="C32" s="61" t="s">
        <v>62</v>
      </c>
      <c r="D32" s="48" t="s">
        <v>393</v>
      </c>
      <c r="E32" s="49" t="s">
        <v>374</v>
      </c>
      <c r="F32" s="62">
        <v>7</v>
      </c>
      <c r="G32" s="62">
        <v>7</v>
      </c>
      <c r="H32" s="62">
        <v>8</v>
      </c>
      <c r="I32" s="70">
        <f>'H39'!D33</f>
        <v>7.378124999999998</v>
      </c>
      <c r="J32" s="66">
        <f>'H39'!E33</f>
        <v>8</v>
      </c>
      <c r="K32" s="66">
        <f>'H39'!F33</f>
        <v>8</v>
      </c>
      <c r="L32" s="66">
        <f>'H39'!G33</f>
        <v>7</v>
      </c>
      <c r="M32" s="70">
        <f>'H39'!H33</f>
        <v>7.6890624999999986</v>
      </c>
      <c r="N32" s="30" t="str">
        <f t="shared" si="0"/>
        <v>Khá</v>
      </c>
      <c r="O32" s="159"/>
      <c r="P32" s="159"/>
      <c r="Q32" s="45"/>
    </row>
    <row r="33" spans="1:17" ht="23.45" customHeight="1" x14ac:dyDescent="0.25">
      <c r="A33" s="108">
        <v>28</v>
      </c>
      <c r="B33" s="58" t="s">
        <v>25</v>
      </c>
      <c r="C33" s="61" t="s">
        <v>63</v>
      </c>
      <c r="D33" s="48" t="s">
        <v>400</v>
      </c>
      <c r="E33" s="49" t="s">
        <v>374</v>
      </c>
      <c r="F33" s="62">
        <v>6</v>
      </c>
      <c r="G33" s="62">
        <v>7</v>
      </c>
      <c r="H33" s="62">
        <v>9</v>
      </c>
      <c r="I33" s="70">
        <f>'H39'!D34</f>
        <v>6.3968749999999988</v>
      </c>
      <c r="J33" s="66">
        <f>'H39'!E34</f>
        <v>7</v>
      </c>
      <c r="K33" s="66">
        <f>'H39'!F34</f>
        <v>7</v>
      </c>
      <c r="L33" s="66">
        <f>'H39'!G34</f>
        <v>8</v>
      </c>
      <c r="M33" s="70">
        <f>'H39'!H34</f>
        <v>6.6984374999999998</v>
      </c>
      <c r="N33" s="30" t="str">
        <f t="shared" si="0"/>
        <v>TB.Khá</v>
      </c>
      <c r="O33" s="159"/>
      <c r="P33" s="159"/>
      <c r="Q33" s="45"/>
    </row>
    <row r="34" spans="1:17" ht="23.45" customHeight="1" x14ac:dyDescent="0.25">
      <c r="A34" s="108">
        <v>29</v>
      </c>
      <c r="B34" s="58" t="s">
        <v>13</v>
      </c>
      <c r="C34" s="61" t="s">
        <v>64</v>
      </c>
      <c r="D34" s="48" t="s">
        <v>405</v>
      </c>
      <c r="E34" s="49" t="s">
        <v>374</v>
      </c>
      <c r="F34" s="62">
        <v>8</v>
      </c>
      <c r="G34" s="62">
        <v>7</v>
      </c>
      <c r="H34" s="62">
        <v>8</v>
      </c>
      <c r="I34" s="70">
        <f>'H39'!D35</f>
        <v>6.0062500000000005</v>
      </c>
      <c r="J34" s="66">
        <f>'H39'!E35</f>
        <v>7</v>
      </c>
      <c r="K34" s="66">
        <f>'H39'!F35</f>
        <v>6</v>
      </c>
      <c r="L34" s="66">
        <f>'H39'!G35</f>
        <v>7</v>
      </c>
      <c r="M34" s="70">
        <f>'H39'!H35</f>
        <v>6.1697916666666659</v>
      </c>
      <c r="N34" s="30" t="str">
        <f t="shared" si="0"/>
        <v>TB.Khá</v>
      </c>
      <c r="O34" s="159"/>
      <c r="P34" s="159"/>
      <c r="Q34" s="45"/>
    </row>
    <row r="35" spans="1:17" ht="23.45" customHeight="1" x14ac:dyDescent="0.25">
      <c r="A35" s="108">
        <v>30</v>
      </c>
      <c r="B35" s="46" t="s">
        <v>77</v>
      </c>
      <c r="C35" s="47" t="s">
        <v>78</v>
      </c>
      <c r="D35" s="80" t="s">
        <v>410</v>
      </c>
      <c r="E35" s="49" t="s">
        <v>411</v>
      </c>
      <c r="F35" s="62">
        <v>6.4</v>
      </c>
      <c r="G35" s="62">
        <v>7.5</v>
      </c>
      <c r="H35" s="62">
        <v>7.5</v>
      </c>
      <c r="I35" s="71">
        <f>ĐN70!D6</f>
        <v>6.2037037037037033</v>
      </c>
      <c r="J35" s="62">
        <f>ĐN70!E6</f>
        <v>8</v>
      </c>
      <c r="K35" s="62">
        <f>ĐN70!F6</f>
        <v>7</v>
      </c>
      <c r="L35" s="62">
        <f>ĐN70!G6</f>
        <v>8</v>
      </c>
      <c r="M35" s="71">
        <f>ĐN70!H6</f>
        <v>6.768518518518519</v>
      </c>
      <c r="N35" s="30" t="str">
        <f t="shared" si="0"/>
        <v>TB.Khá</v>
      </c>
      <c r="O35" s="159" t="s">
        <v>443</v>
      </c>
      <c r="P35" s="159" t="s">
        <v>444</v>
      </c>
      <c r="Q35" s="45"/>
    </row>
    <row r="36" spans="1:17" ht="23.45" customHeight="1" x14ac:dyDescent="0.25">
      <c r="A36" s="108">
        <v>31</v>
      </c>
      <c r="B36" s="46" t="s">
        <v>79</v>
      </c>
      <c r="C36" s="47" t="s">
        <v>78</v>
      </c>
      <c r="D36" s="80" t="s">
        <v>412</v>
      </c>
      <c r="E36" s="49" t="s">
        <v>411</v>
      </c>
      <c r="F36" s="62">
        <v>6.8</v>
      </c>
      <c r="G36" s="62">
        <v>7.5</v>
      </c>
      <c r="H36" s="62">
        <v>7.5</v>
      </c>
      <c r="I36" s="71">
        <f>ĐN70!D7</f>
        <v>6.2703703703703706</v>
      </c>
      <c r="J36" s="62">
        <f>ĐN70!E7</f>
        <v>8</v>
      </c>
      <c r="K36" s="62">
        <f>ĐN70!F7</f>
        <v>7</v>
      </c>
      <c r="L36" s="62">
        <f>ĐN70!G7</f>
        <v>8</v>
      </c>
      <c r="M36" s="71">
        <f>ĐN70!H7</f>
        <v>6.8018518518518514</v>
      </c>
      <c r="N36" s="30" t="str">
        <f t="shared" ref="N36:N104" si="1">IF(M36&lt;3.95,"Kém",IF(M36&lt;4.95,"Yếu",IF(M36&lt;5.95,"Trung bình",IF(M36&lt;6.95,"TB.Khá",IF(M36&lt;7.95,"Khá","Giỏi")))))</f>
        <v>TB.Khá</v>
      </c>
      <c r="O36" s="159"/>
      <c r="P36" s="159"/>
      <c r="Q36" s="45"/>
    </row>
    <row r="37" spans="1:17" ht="23.45" customHeight="1" x14ac:dyDescent="0.25">
      <c r="A37" s="108">
        <v>32</v>
      </c>
      <c r="B37" s="46" t="s">
        <v>80</v>
      </c>
      <c r="C37" s="47" t="s">
        <v>78</v>
      </c>
      <c r="D37" s="80" t="s">
        <v>413</v>
      </c>
      <c r="E37" s="49" t="s">
        <v>411</v>
      </c>
      <c r="F37" s="62">
        <v>6.8</v>
      </c>
      <c r="G37" s="62">
        <v>8</v>
      </c>
      <c r="H37" s="62">
        <v>7</v>
      </c>
      <c r="I37" s="71">
        <f>ĐN70!D8</f>
        <v>7.2679012345679022</v>
      </c>
      <c r="J37" s="62">
        <f>ĐN70!E8</f>
        <v>6</v>
      </c>
      <c r="K37" s="62">
        <f>ĐN70!F8</f>
        <v>9</v>
      </c>
      <c r="L37" s="62">
        <f>ĐN70!G8</f>
        <v>8</v>
      </c>
      <c r="M37" s="71">
        <f>ĐN70!H8</f>
        <v>7.6339506172839506</v>
      </c>
      <c r="N37" s="30" t="str">
        <f t="shared" si="1"/>
        <v>Khá</v>
      </c>
      <c r="O37" s="159"/>
      <c r="P37" s="159"/>
      <c r="Q37" s="45"/>
    </row>
    <row r="38" spans="1:17" ht="23.45" customHeight="1" x14ac:dyDescent="0.25">
      <c r="A38" s="108">
        <v>33</v>
      </c>
      <c r="B38" s="46" t="s">
        <v>81</v>
      </c>
      <c r="C38" s="47" t="s">
        <v>82</v>
      </c>
      <c r="D38" s="80" t="s">
        <v>414</v>
      </c>
      <c r="E38" s="49" t="s">
        <v>411</v>
      </c>
      <c r="F38" s="62">
        <v>6.8</v>
      </c>
      <c r="G38" s="62">
        <v>8.5</v>
      </c>
      <c r="H38" s="62">
        <v>7</v>
      </c>
      <c r="I38" s="71">
        <f>ĐN70!D9</f>
        <v>6.992592592592592</v>
      </c>
      <c r="J38" s="62">
        <f>ĐN70!E9</f>
        <v>8</v>
      </c>
      <c r="K38" s="62">
        <f>ĐN70!F9</f>
        <v>8</v>
      </c>
      <c r="L38" s="62">
        <f>ĐN70!G9</f>
        <v>8</v>
      </c>
      <c r="M38" s="71">
        <f>ĐN70!H9</f>
        <v>7.496296296296296</v>
      </c>
      <c r="N38" s="30" t="str">
        <f t="shared" si="1"/>
        <v>Khá</v>
      </c>
      <c r="O38" s="159"/>
      <c r="P38" s="159"/>
      <c r="Q38" s="45"/>
    </row>
    <row r="39" spans="1:17" ht="23.45" customHeight="1" x14ac:dyDescent="0.25">
      <c r="A39" s="108">
        <v>34</v>
      </c>
      <c r="B39" s="46" t="s">
        <v>83</v>
      </c>
      <c r="C39" s="47" t="s">
        <v>84</v>
      </c>
      <c r="D39" s="80" t="s">
        <v>415</v>
      </c>
      <c r="E39" s="49" t="s">
        <v>411</v>
      </c>
      <c r="F39" s="62">
        <v>7.2</v>
      </c>
      <c r="G39" s="62">
        <v>7.5</v>
      </c>
      <c r="H39" s="62">
        <v>7.5</v>
      </c>
      <c r="I39" s="71">
        <f>ĐN70!D10</f>
        <v>7.1518518518518528</v>
      </c>
      <c r="J39" s="62">
        <f>ĐN70!E10</f>
        <v>7</v>
      </c>
      <c r="K39" s="62">
        <f>ĐN70!F10</f>
        <v>8</v>
      </c>
      <c r="L39" s="62">
        <f>ĐN70!G10</f>
        <v>8</v>
      </c>
      <c r="M39" s="71">
        <f>ĐN70!H10</f>
        <v>7.4092592592592608</v>
      </c>
      <c r="N39" s="30" t="str">
        <f t="shared" si="1"/>
        <v>Khá</v>
      </c>
      <c r="O39" s="159"/>
      <c r="P39" s="159"/>
      <c r="Q39" s="45"/>
    </row>
    <row r="40" spans="1:17" ht="23.45" customHeight="1" x14ac:dyDescent="0.25">
      <c r="A40" s="108">
        <v>35</v>
      </c>
      <c r="B40" s="46" t="s">
        <v>85</v>
      </c>
      <c r="C40" s="47" t="s">
        <v>86</v>
      </c>
      <c r="D40" s="80" t="s">
        <v>416</v>
      </c>
      <c r="E40" s="49" t="s">
        <v>411</v>
      </c>
      <c r="F40" s="62">
        <v>6</v>
      </c>
      <c r="G40" s="62">
        <v>6.5</v>
      </c>
      <c r="H40" s="92">
        <v>7.25</v>
      </c>
      <c r="I40" s="71">
        <f>ĐN70!D11</f>
        <v>6.102469135802469</v>
      </c>
      <c r="J40" s="62">
        <f>ĐN70!E11</f>
        <v>6</v>
      </c>
      <c r="K40" s="62">
        <f>ĐN70!F11</f>
        <v>6</v>
      </c>
      <c r="L40" s="62">
        <f>ĐN70!G11</f>
        <v>8</v>
      </c>
      <c r="M40" s="71">
        <f>ĐN70!H11</f>
        <v>6.0512345679012354</v>
      </c>
      <c r="N40" s="30" t="str">
        <f t="shared" si="1"/>
        <v>TB.Khá</v>
      </c>
      <c r="O40" s="159"/>
      <c r="P40" s="159"/>
      <c r="Q40" s="45"/>
    </row>
    <row r="41" spans="1:17" ht="23.45" customHeight="1" x14ac:dyDescent="0.25">
      <c r="A41" s="108">
        <v>36</v>
      </c>
      <c r="B41" s="46" t="s">
        <v>87</v>
      </c>
      <c r="C41" s="47" t="s">
        <v>88</v>
      </c>
      <c r="D41" s="80" t="s">
        <v>417</v>
      </c>
      <c r="E41" s="49" t="s">
        <v>411</v>
      </c>
      <c r="F41" s="62">
        <v>7.2</v>
      </c>
      <c r="G41" s="62">
        <v>7.5</v>
      </c>
      <c r="H41" s="62">
        <v>7</v>
      </c>
      <c r="I41" s="71">
        <f>ĐN70!D12</f>
        <v>6.4481481481481486</v>
      </c>
      <c r="J41" s="62">
        <f>ĐN70!E12</f>
        <v>7</v>
      </c>
      <c r="K41" s="62">
        <f>ĐN70!F12</f>
        <v>6</v>
      </c>
      <c r="L41" s="62">
        <f>ĐN70!G12</f>
        <v>8</v>
      </c>
      <c r="M41" s="71">
        <f>ĐN70!H12</f>
        <v>6.3907407407407417</v>
      </c>
      <c r="N41" s="30" t="str">
        <f t="shared" si="1"/>
        <v>TB.Khá</v>
      </c>
      <c r="O41" s="159"/>
      <c r="P41" s="159"/>
      <c r="Q41" s="45"/>
    </row>
    <row r="42" spans="1:17" ht="23.45" customHeight="1" x14ac:dyDescent="0.25">
      <c r="A42" s="108">
        <v>37</v>
      </c>
      <c r="B42" s="46" t="s">
        <v>418</v>
      </c>
      <c r="C42" s="47" t="s">
        <v>89</v>
      </c>
      <c r="D42" s="80" t="s">
        <v>419</v>
      </c>
      <c r="E42" s="49" t="s">
        <v>411</v>
      </c>
      <c r="F42" s="62">
        <v>7.2</v>
      </c>
      <c r="G42" s="62">
        <v>7.5</v>
      </c>
      <c r="H42" s="92">
        <v>7.75</v>
      </c>
      <c r="I42" s="71">
        <f>ĐN70!D13</f>
        <v>7.446913580246914</v>
      </c>
      <c r="J42" s="62">
        <f>ĐN70!E13</f>
        <v>8</v>
      </c>
      <c r="K42" s="62">
        <f>ĐN70!F13</f>
        <v>9</v>
      </c>
      <c r="L42" s="62">
        <f>ĐN70!G13</f>
        <v>7.5</v>
      </c>
      <c r="M42" s="71">
        <f>ĐN70!H13</f>
        <v>8.0567901234567909</v>
      </c>
      <c r="N42" s="30" t="str">
        <f t="shared" si="1"/>
        <v>Giỏi</v>
      </c>
      <c r="O42" s="159"/>
      <c r="P42" s="159"/>
      <c r="Q42" s="45"/>
    </row>
    <row r="43" spans="1:17" ht="23.45" customHeight="1" x14ac:dyDescent="0.25">
      <c r="A43" s="108">
        <v>38</v>
      </c>
      <c r="B43" s="46" t="s">
        <v>90</v>
      </c>
      <c r="C43" s="47" t="s">
        <v>91</v>
      </c>
      <c r="D43" s="80" t="s">
        <v>420</v>
      </c>
      <c r="E43" s="49" t="s">
        <v>411</v>
      </c>
      <c r="F43" s="62">
        <v>6</v>
      </c>
      <c r="G43" s="62">
        <v>8.5</v>
      </c>
      <c r="H43" s="62">
        <v>7.5</v>
      </c>
      <c r="I43" s="71">
        <f>ĐN70!D14</f>
        <v>6.07530864197531</v>
      </c>
      <c r="J43" s="62">
        <f>ĐN70!E14</f>
        <v>8</v>
      </c>
      <c r="K43" s="62">
        <f>ĐN70!F14</f>
        <v>7</v>
      </c>
      <c r="L43" s="62">
        <f>ĐN70!G14</f>
        <v>8</v>
      </c>
      <c r="M43" s="71">
        <f>ĐN70!H14</f>
        <v>6.7043209876543211</v>
      </c>
      <c r="N43" s="30" t="str">
        <f t="shared" si="1"/>
        <v>TB.Khá</v>
      </c>
      <c r="O43" s="159" t="s">
        <v>443</v>
      </c>
      <c r="P43" s="159" t="s">
        <v>444</v>
      </c>
      <c r="Q43" s="45"/>
    </row>
    <row r="44" spans="1:17" ht="23.45" customHeight="1" x14ac:dyDescent="0.25">
      <c r="A44" s="108">
        <v>39</v>
      </c>
      <c r="B44" s="46" t="s">
        <v>92</v>
      </c>
      <c r="C44" s="47" t="s">
        <v>93</v>
      </c>
      <c r="D44" s="80" t="s">
        <v>397</v>
      </c>
      <c r="E44" s="49" t="s">
        <v>421</v>
      </c>
      <c r="F44" s="62">
        <v>6</v>
      </c>
      <c r="G44" s="62">
        <v>7.5</v>
      </c>
      <c r="H44" s="62">
        <v>7.5</v>
      </c>
      <c r="I44" s="71">
        <f>ĐN70!D15</f>
        <v>7</v>
      </c>
      <c r="J44" s="62">
        <f>ĐN70!E15</f>
        <v>8</v>
      </c>
      <c r="K44" s="62">
        <f>ĐN70!F15</f>
        <v>8</v>
      </c>
      <c r="L44" s="62">
        <f>ĐN70!G15</f>
        <v>8</v>
      </c>
      <c r="M44" s="71">
        <f>ĐN70!H15</f>
        <v>7.5</v>
      </c>
      <c r="N44" s="30" t="str">
        <f t="shared" si="1"/>
        <v>Khá</v>
      </c>
      <c r="O44" s="159"/>
      <c r="P44" s="159"/>
      <c r="Q44" s="45"/>
    </row>
    <row r="45" spans="1:17" ht="23.45" customHeight="1" x14ac:dyDescent="0.25">
      <c r="A45" s="108">
        <v>40</v>
      </c>
      <c r="B45" s="46" t="s">
        <v>94</v>
      </c>
      <c r="C45" s="47" t="s">
        <v>95</v>
      </c>
      <c r="D45" s="80" t="s">
        <v>422</v>
      </c>
      <c r="E45" s="49" t="s">
        <v>411</v>
      </c>
      <c r="F45" s="62">
        <v>6.8</v>
      </c>
      <c r="G45" s="62">
        <v>7.5</v>
      </c>
      <c r="H45" s="92">
        <v>7.75</v>
      </c>
      <c r="I45" s="71">
        <f>ĐN70!D16</f>
        <v>6.8382716049382699</v>
      </c>
      <c r="J45" s="62">
        <f>ĐN70!E16</f>
        <v>6</v>
      </c>
      <c r="K45" s="62">
        <f>ĐN70!F16</f>
        <v>7</v>
      </c>
      <c r="L45" s="62">
        <f>ĐN70!G16</f>
        <v>8</v>
      </c>
      <c r="M45" s="71">
        <f>ĐN70!H16</f>
        <v>6.7524691358024684</v>
      </c>
      <c r="N45" s="30" t="str">
        <f t="shared" si="1"/>
        <v>TB.Khá</v>
      </c>
      <c r="O45" s="159"/>
      <c r="P45" s="159"/>
      <c r="Q45" s="45"/>
    </row>
    <row r="46" spans="1:17" ht="23.45" customHeight="1" x14ac:dyDescent="0.25">
      <c r="A46" s="108">
        <v>41</v>
      </c>
      <c r="B46" s="46" t="s">
        <v>96</v>
      </c>
      <c r="C46" s="47" t="s">
        <v>95</v>
      </c>
      <c r="D46" s="80" t="s">
        <v>423</v>
      </c>
      <c r="E46" s="49" t="s">
        <v>411</v>
      </c>
      <c r="F46" s="62">
        <v>6</v>
      </c>
      <c r="G46" s="62">
        <v>8</v>
      </c>
      <c r="H46" s="92">
        <v>7.25</v>
      </c>
      <c r="I46" s="71">
        <f>ĐN70!D17</f>
        <v>7.340740740740741</v>
      </c>
      <c r="J46" s="62">
        <f>ĐN70!E17</f>
        <v>9</v>
      </c>
      <c r="K46" s="62">
        <f>ĐN70!F17</f>
        <v>8</v>
      </c>
      <c r="L46" s="62">
        <f>ĐN70!G17</f>
        <v>8</v>
      </c>
      <c r="M46" s="71">
        <f>ĐN70!H17</f>
        <v>7.8370370370370379</v>
      </c>
      <c r="N46" s="30" t="str">
        <f t="shared" si="1"/>
        <v>Khá</v>
      </c>
      <c r="O46" s="159"/>
      <c r="P46" s="159"/>
      <c r="Q46" s="45"/>
    </row>
    <row r="47" spans="1:17" ht="23.45" customHeight="1" x14ac:dyDescent="0.25">
      <c r="A47" s="108">
        <v>42</v>
      </c>
      <c r="B47" s="46" t="s">
        <v>97</v>
      </c>
      <c r="C47" s="47" t="s">
        <v>30</v>
      </c>
      <c r="D47" s="80" t="s">
        <v>424</v>
      </c>
      <c r="E47" s="49" t="s">
        <v>411</v>
      </c>
      <c r="F47" s="62">
        <v>6.4</v>
      </c>
      <c r="G47" s="62">
        <v>7.5</v>
      </c>
      <c r="H47" s="62">
        <v>7</v>
      </c>
      <c r="I47" s="71">
        <f>ĐN70!D18</f>
        <v>7.617283950617284</v>
      </c>
      <c r="J47" s="62">
        <f>ĐN70!E18</f>
        <v>8</v>
      </c>
      <c r="K47" s="62">
        <f>ĐN70!F18</f>
        <v>8</v>
      </c>
      <c r="L47" s="62">
        <f>ĐN70!G18</f>
        <v>8</v>
      </c>
      <c r="M47" s="71">
        <f>ĐN70!H18</f>
        <v>7.8086419753086416</v>
      </c>
      <c r="N47" s="30" t="str">
        <f t="shared" si="1"/>
        <v>Khá</v>
      </c>
      <c r="O47" s="159"/>
      <c r="P47" s="159"/>
      <c r="Q47" s="45"/>
    </row>
    <row r="48" spans="1:17" ht="23.45" customHeight="1" x14ac:dyDescent="0.25">
      <c r="A48" s="108">
        <v>43</v>
      </c>
      <c r="B48" s="46" t="s">
        <v>98</v>
      </c>
      <c r="C48" s="47" t="s">
        <v>99</v>
      </c>
      <c r="D48" s="80" t="s">
        <v>425</v>
      </c>
      <c r="E48" s="49" t="s">
        <v>411</v>
      </c>
      <c r="F48" s="62">
        <v>6.8</v>
      </c>
      <c r="G48" s="62">
        <v>8.5</v>
      </c>
      <c r="H48" s="92">
        <v>7.75</v>
      </c>
      <c r="I48" s="71">
        <f>ĐN70!D19</f>
        <v>6.4851851851851858</v>
      </c>
      <c r="J48" s="62">
        <f>ĐN70!E19</f>
        <v>7</v>
      </c>
      <c r="K48" s="62">
        <f>ĐN70!F19</f>
        <v>8</v>
      </c>
      <c r="L48" s="62">
        <f>ĐN70!G19</f>
        <v>8</v>
      </c>
      <c r="M48" s="71">
        <f>ĐN70!H19</f>
        <v>7.075925925925926</v>
      </c>
      <c r="N48" s="30" t="str">
        <f t="shared" si="1"/>
        <v>Khá</v>
      </c>
      <c r="O48" s="159"/>
      <c r="P48" s="159"/>
      <c r="Q48" s="45"/>
    </row>
    <row r="49" spans="1:17" ht="23.45" customHeight="1" x14ac:dyDescent="0.25">
      <c r="A49" s="108">
        <v>44</v>
      </c>
      <c r="B49" s="46" t="s">
        <v>100</v>
      </c>
      <c r="C49" s="47" t="s">
        <v>32</v>
      </c>
      <c r="D49" s="80" t="s">
        <v>426</v>
      </c>
      <c r="E49" s="49" t="s">
        <v>411</v>
      </c>
      <c r="F49" s="62">
        <v>6.4</v>
      </c>
      <c r="G49" s="62">
        <v>7</v>
      </c>
      <c r="H49" s="92">
        <v>7.25</v>
      </c>
      <c r="I49" s="71">
        <f>ĐN70!D20</f>
        <v>6.3543209876543205</v>
      </c>
      <c r="J49" s="62">
        <f>ĐN70!E20</f>
        <v>6</v>
      </c>
      <c r="K49" s="62">
        <f>ĐN70!F20</f>
        <v>7</v>
      </c>
      <c r="L49" s="62">
        <f>ĐN70!G20</f>
        <v>8</v>
      </c>
      <c r="M49" s="71">
        <f>ĐN70!H20</f>
        <v>6.5104938271604942</v>
      </c>
      <c r="N49" s="30" t="str">
        <f t="shared" si="1"/>
        <v>TB.Khá</v>
      </c>
      <c r="O49" s="159"/>
      <c r="P49" s="159"/>
      <c r="Q49" s="45"/>
    </row>
    <row r="50" spans="1:17" ht="23.45" customHeight="1" x14ac:dyDescent="0.25">
      <c r="A50" s="108">
        <v>45</v>
      </c>
      <c r="B50" s="46" t="s">
        <v>101</v>
      </c>
      <c r="C50" s="47" t="s">
        <v>102</v>
      </c>
      <c r="D50" s="80" t="s">
        <v>427</v>
      </c>
      <c r="E50" s="49" t="s">
        <v>411</v>
      </c>
      <c r="F50" s="62">
        <v>6.8</v>
      </c>
      <c r="G50" s="62">
        <v>7.5</v>
      </c>
      <c r="H50" s="92">
        <v>7.75</v>
      </c>
      <c r="I50" s="71">
        <f>ĐN70!D21</f>
        <v>6.529629629629631</v>
      </c>
      <c r="J50" s="62">
        <f>ĐN70!E21</f>
        <v>7</v>
      </c>
      <c r="K50" s="62">
        <f>ĐN70!F21</f>
        <v>8</v>
      </c>
      <c r="L50" s="62">
        <f>ĐN70!G21</f>
        <v>8</v>
      </c>
      <c r="M50" s="71">
        <f>ĐN70!H21</f>
        <v>7.0981481481481481</v>
      </c>
      <c r="N50" s="30" t="str">
        <f t="shared" si="1"/>
        <v>Khá</v>
      </c>
      <c r="O50" s="159"/>
      <c r="P50" s="159"/>
      <c r="Q50" s="45"/>
    </row>
    <row r="51" spans="1:17" ht="23.45" customHeight="1" x14ac:dyDescent="0.25">
      <c r="A51" s="108">
        <v>46</v>
      </c>
      <c r="B51" s="46" t="s">
        <v>103</v>
      </c>
      <c r="C51" s="47" t="s">
        <v>104</v>
      </c>
      <c r="D51" s="80" t="s">
        <v>428</v>
      </c>
      <c r="E51" s="49" t="s">
        <v>411</v>
      </c>
      <c r="F51" s="62">
        <v>6</v>
      </c>
      <c r="G51" s="62">
        <v>7</v>
      </c>
      <c r="H51" s="62">
        <v>7.5</v>
      </c>
      <c r="I51" s="71">
        <f>ĐN70!D22</f>
        <v>6.7814814814814826</v>
      </c>
      <c r="J51" s="62">
        <f>ĐN70!E22</f>
        <v>9</v>
      </c>
      <c r="K51" s="62">
        <f>ĐN70!F22</f>
        <v>6</v>
      </c>
      <c r="L51" s="62">
        <f>ĐN70!G22</f>
        <v>8</v>
      </c>
      <c r="M51" s="71">
        <f>ĐN70!H22</f>
        <v>6.8907407407407417</v>
      </c>
      <c r="N51" s="30" t="str">
        <f t="shared" si="1"/>
        <v>TB.Khá</v>
      </c>
      <c r="O51" s="159"/>
      <c r="P51" s="159"/>
      <c r="Q51" s="45"/>
    </row>
    <row r="52" spans="1:17" ht="23.45" customHeight="1" x14ac:dyDescent="0.25">
      <c r="A52" s="108">
        <v>47</v>
      </c>
      <c r="B52" s="46" t="s">
        <v>105</v>
      </c>
      <c r="C52" s="47" t="s">
        <v>104</v>
      </c>
      <c r="D52" s="80" t="s">
        <v>429</v>
      </c>
      <c r="E52" s="49" t="s">
        <v>411</v>
      </c>
      <c r="F52" s="62">
        <v>6.4</v>
      </c>
      <c r="G52" s="62">
        <v>8.5</v>
      </c>
      <c r="H52" s="62">
        <v>7.5</v>
      </c>
      <c r="I52" s="71">
        <f>ĐN70!D23</f>
        <v>6.362962962962964</v>
      </c>
      <c r="J52" s="62">
        <f>ĐN70!E23</f>
        <v>7</v>
      </c>
      <c r="K52" s="62">
        <f>ĐN70!F23</f>
        <v>6</v>
      </c>
      <c r="L52" s="62">
        <f>ĐN70!G23</f>
        <v>7</v>
      </c>
      <c r="M52" s="71">
        <f>ĐN70!H23</f>
        <v>6.3481481481481481</v>
      </c>
      <c r="N52" s="30" t="str">
        <f t="shared" si="1"/>
        <v>TB.Khá</v>
      </c>
      <c r="O52" s="159"/>
      <c r="P52" s="159"/>
      <c r="Q52" s="45"/>
    </row>
    <row r="53" spans="1:17" ht="23.45" customHeight="1" x14ac:dyDescent="0.25">
      <c r="A53" s="108">
        <v>48</v>
      </c>
      <c r="B53" s="46" t="s">
        <v>106</v>
      </c>
      <c r="C53" s="47" t="s">
        <v>38</v>
      </c>
      <c r="D53" s="80" t="s">
        <v>430</v>
      </c>
      <c r="E53" s="49" t="s">
        <v>411</v>
      </c>
      <c r="F53" s="62">
        <v>6.8</v>
      </c>
      <c r="G53" s="62">
        <v>7</v>
      </c>
      <c r="H53" s="62">
        <v>7</v>
      </c>
      <c r="I53" s="71">
        <f>ĐN70!D24</f>
        <v>7.1765432098765425</v>
      </c>
      <c r="J53" s="62">
        <f>ĐN70!E24</f>
        <v>8</v>
      </c>
      <c r="K53" s="62">
        <f>ĐN70!F24</f>
        <v>8</v>
      </c>
      <c r="L53" s="62">
        <f>ĐN70!G24</f>
        <v>8</v>
      </c>
      <c r="M53" s="71">
        <f>ĐN70!H24</f>
        <v>7.5882716049382708</v>
      </c>
      <c r="N53" s="30" t="str">
        <f t="shared" si="1"/>
        <v>Khá</v>
      </c>
      <c r="O53" s="159"/>
      <c r="P53" s="159"/>
      <c r="Q53" s="45"/>
    </row>
    <row r="54" spans="1:17" ht="23.45" customHeight="1" x14ac:dyDescent="0.25">
      <c r="A54" s="108">
        <v>49</v>
      </c>
      <c r="B54" s="46" t="s">
        <v>107</v>
      </c>
      <c r="C54" s="47" t="s">
        <v>108</v>
      </c>
      <c r="D54" s="80" t="s">
        <v>431</v>
      </c>
      <c r="E54" s="49" t="s">
        <v>411</v>
      </c>
      <c r="F54" s="62">
        <v>6.8</v>
      </c>
      <c r="G54" s="62">
        <v>7.5</v>
      </c>
      <c r="H54" s="62">
        <v>7</v>
      </c>
      <c r="I54" s="71">
        <f>ĐN70!D25</f>
        <v>6.4395061728395078</v>
      </c>
      <c r="J54" s="62">
        <f>ĐN70!E25</f>
        <v>8</v>
      </c>
      <c r="K54" s="62">
        <f>ĐN70!F25</f>
        <v>6</v>
      </c>
      <c r="L54" s="62">
        <f>ĐN70!G25</f>
        <v>8</v>
      </c>
      <c r="M54" s="71">
        <f>ĐN70!H25</f>
        <v>6.5530864197530869</v>
      </c>
      <c r="N54" s="30" t="str">
        <f t="shared" si="1"/>
        <v>TB.Khá</v>
      </c>
      <c r="O54" s="159"/>
      <c r="P54" s="159"/>
      <c r="Q54" s="45"/>
    </row>
    <row r="55" spans="1:17" ht="23.45" customHeight="1" x14ac:dyDescent="0.25">
      <c r="A55" s="108">
        <v>50</v>
      </c>
      <c r="B55" s="46" t="s">
        <v>109</v>
      </c>
      <c r="C55" s="47" t="s">
        <v>110</v>
      </c>
      <c r="D55" s="80" t="s">
        <v>432</v>
      </c>
      <c r="E55" s="49" t="s">
        <v>411</v>
      </c>
      <c r="F55" s="62">
        <v>6</v>
      </c>
      <c r="G55" s="62">
        <v>7.5</v>
      </c>
      <c r="H55" s="92">
        <v>7.25</v>
      </c>
      <c r="I55" s="71">
        <f>ĐN70!D26</f>
        <v>6.4345679012345682</v>
      </c>
      <c r="J55" s="62">
        <f>ĐN70!E26</f>
        <v>7</v>
      </c>
      <c r="K55" s="62">
        <f>ĐN70!F26</f>
        <v>8</v>
      </c>
      <c r="L55" s="62">
        <f>ĐN70!G26</f>
        <v>7.5</v>
      </c>
      <c r="M55" s="71">
        <f>ĐN70!H26</f>
        <v>7.0506172839506176</v>
      </c>
      <c r="N55" s="30" t="str">
        <f t="shared" si="1"/>
        <v>Khá</v>
      </c>
      <c r="O55" s="159"/>
      <c r="P55" s="159"/>
      <c r="Q55" s="45"/>
    </row>
    <row r="56" spans="1:17" ht="23.45" customHeight="1" x14ac:dyDescent="0.25">
      <c r="A56" s="108">
        <v>51</v>
      </c>
      <c r="B56" s="46" t="s">
        <v>111</v>
      </c>
      <c r="C56" s="47" t="s">
        <v>112</v>
      </c>
      <c r="D56" s="80" t="s">
        <v>431</v>
      </c>
      <c r="E56" s="49" t="s">
        <v>411</v>
      </c>
      <c r="F56" s="62">
        <v>6.8</v>
      </c>
      <c r="G56" s="62">
        <v>8</v>
      </c>
      <c r="H56" s="92">
        <v>7.75</v>
      </c>
      <c r="I56" s="71">
        <f>ĐN70!D27</f>
        <v>7.2061728395061744</v>
      </c>
      <c r="J56" s="62">
        <f>ĐN70!E27</f>
        <v>7</v>
      </c>
      <c r="K56" s="62">
        <f>ĐN70!F27</f>
        <v>8</v>
      </c>
      <c r="L56" s="62">
        <f>ĐN70!G27</f>
        <v>8</v>
      </c>
      <c r="M56" s="71">
        <f>ĐN70!H27</f>
        <v>7.4364197530864216</v>
      </c>
      <c r="N56" s="30" t="str">
        <f t="shared" si="1"/>
        <v>Khá</v>
      </c>
      <c r="O56" s="159"/>
      <c r="P56" s="159"/>
      <c r="Q56" s="45"/>
    </row>
    <row r="57" spans="1:17" ht="23.45" customHeight="1" x14ac:dyDescent="0.25">
      <c r="A57" s="108">
        <v>52</v>
      </c>
      <c r="B57" s="46" t="s">
        <v>113</v>
      </c>
      <c r="C57" s="47" t="s">
        <v>112</v>
      </c>
      <c r="D57" s="80" t="s">
        <v>433</v>
      </c>
      <c r="E57" s="49" t="s">
        <v>411</v>
      </c>
      <c r="F57" s="62">
        <v>6</v>
      </c>
      <c r="G57" s="62">
        <v>6.5</v>
      </c>
      <c r="H57" s="92">
        <v>7.75</v>
      </c>
      <c r="I57" s="71">
        <f>ĐN70!D28</f>
        <v>7.0617283950617287</v>
      </c>
      <c r="J57" s="62">
        <f>ĐN70!E28</f>
        <v>7</v>
      </c>
      <c r="K57" s="62">
        <f>ĐN70!F28</f>
        <v>8</v>
      </c>
      <c r="L57" s="62">
        <f>ĐN70!G28</f>
        <v>8</v>
      </c>
      <c r="M57" s="71">
        <f>ĐN70!H28</f>
        <v>7.3641975308641987</v>
      </c>
      <c r="N57" s="30" t="str">
        <f t="shared" si="1"/>
        <v>Khá</v>
      </c>
      <c r="O57" s="159"/>
      <c r="P57" s="159"/>
      <c r="Q57" s="45"/>
    </row>
    <row r="58" spans="1:17" ht="23.45" customHeight="1" x14ac:dyDescent="0.25">
      <c r="A58" s="108">
        <v>53</v>
      </c>
      <c r="B58" s="46" t="s">
        <v>114</v>
      </c>
      <c r="C58" s="47" t="s">
        <v>115</v>
      </c>
      <c r="D58" s="80" t="s">
        <v>434</v>
      </c>
      <c r="E58" s="49" t="s">
        <v>435</v>
      </c>
      <c r="F58" s="62">
        <v>6</v>
      </c>
      <c r="G58" s="62">
        <v>8</v>
      </c>
      <c r="H58" s="62">
        <v>7.5</v>
      </c>
      <c r="I58" s="71">
        <f>ĐN70!D29</f>
        <v>7.4358024691358047</v>
      </c>
      <c r="J58" s="62">
        <f>ĐN70!E29</f>
        <v>7</v>
      </c>
      <c r="K58" s="62">
        <f>ĐN70!F29</f>
        <v>9</v>
      </c>
      <c r="L58" s="62">
        <f>ĐN70!G29</f>
        <v>8</v>
      </c>
      <c r="M58" s="71">
        <f>ĐN70!H29</f>
        <v>7.8845679012345684</v>
      </c>
      <c r="N58" s="30" t="str">
        <f t="shared" si="1"/>
        <v>Khá</v>
      </c>
      <c r="O58" s="159"/>
      <c r="P58" s="159"/>
      <c r="Q58" s="45"/>
    </row>
    <row r="59" spans="1:17" ht="23.45" customHeight="1" x14ac:dyDescent="0.25">
      <c r="A59" s="108">
        <v>54</v>
      </c>
      <c r="B59" s="46" t="s">
        <v>116</v>
      </c>
      <c r="C59" s="47" t="s">
        <v>117</v>
      </c>
      <c r="D59" s="80" t="s">
        <v>436</v>
      </c>
      <c r="E59" s="49" t="s">
        <v>411</v>
      </c>
      <c r="F59" s="62">
        <v>6.4</v>
      </c>
      <c r="G59" s="62">
        <v>8</v>
      </c>
      <c r="H59" s="92">
        <v>7.25</v>
      </c>
      <c r="I59" s="71">
        <f>ĐN70!D30</f>
        <v>6.2555555555555555</v>
      </c>
      <c r="J59" s="62">
        <f>ĐN70!E30</f>
        <v>8</v>
      </c>
      <c r="K59" s="62">
        <f>ĐN70!F30</f>
        <v>7</v>
      </c>
      <c r="L59" s="62">
        <f>ĐN70!G30</f>
        <v>8</v>
      </c>
      <c r="M59" s="71">
        <f>ĐN70!H30</f>
        <v>6.7944444444444443</v>
      </c>
      <c r="N59" s="30" t="str">
        <f t="shared" si="1"/>
        <v>TB.Khá</v>
      </c>
      <c r="O59" s="159"/>
      <c r="P59" s="159"/>
      <c r="Q59" s="45"/>
    </row>
    <row r="60" spans="1:17" ht="23.45" customHeight="1" x14ac:dyDescent="0.25">
      <c r="A60" s="108">
        <v>55</v>
      </c>
      <c r="B60" s="46" t="s">
        <v>118</v>
      </c>
      <c r="C60" s="47" t="s">
        <v>119</v>
      </c>
      <c r="D60" s="80" t="s">
        <v>437</v>
      </c>
      <c r="E60" s="49" t="s">
        <v>411</v>
      </c>
      <c r="F60" s="62">
        <v>7.2</v>
      </c>
      <c r="G60" s="62">
        <v>8</v>
      </c>
      <c r="H60" s="62">
        <v>7</v>
      </c>
      <c r="I60" s="71">
        <f>ĐN70!D31</f>
        <v>6.2358024691358018</v>
      </c>
      <c r="J60" s="62">
        <f>ĐN70!E31</f>
        <v>9</v>
      </c>
      <c r="K60" s="62">
        <f>ĐN70!F31</f>
        <v>7</v>
      </c>
      <c r="L60" s="62">
        <f>ĐN70!G31</f>
        <v>7</v>
      </c>
      <c r="M60" s="71">
        <f>ĐN70!H31</f>
        <v>6.951234567901234</v>
      </c>
      <c r="N60" s="30" t="str">
        <f t="shared" si="1"/>
        <v>Khá</v>
      </c>
      <c r="O60" s="159"/>
      <c r="P60" s="159"/>
      <c r="Q60" s="45"/>
    </row>
    <row r="61" spans="1:17" ht="23.45" customHeight="1" x14ac:dyDescent="0.25">
      <c r="A61" s="108">
        <v>56</v>
      </c>
      <c r="B61" s="46" t="s">
        <v>122</v>
      </c>
      <c r="C61" s="47" t="s">
        <v>123</v>
      </c>
      <c r="D61" s="80" t="s">
        <v>438</v>
      </c>
      <c r="E61" s="49" t="s">
        <v>411</v>
      </c>
      <c r="F61" s="62">
        <v>7.2</v>
      </c>
      <c r="G61" s="62">
        <v>8.5</v>
      </c>
      <c r="H61" s="62">
        <v>7.5</v>
      </c>
      <c r="I61" s="71">
        <f>ĐN70!D33</f>
        <v>7.0086419753086409</v>
      </c>
      <c r="J61" s="62">
        <f>ĐN70!E33</f>
        <v>8</v>
      </c>
      <c r="K61" s="62">
        <f>ĐN70!F33</f>
        <v>8</v>
      </c>
      <c r="L61" s="62">
        <f>ĐN70!G33</f>
        <v>7.5</v>
      </c>
      <c r="M61" s="71">
        <f>ĐN70!H33</f>
        <v>7.50432098765432</v>
      </c>
      <c r="N61" s="30" t="str">
        <f t="shared" si="1"/>
        <v>Khá</v>
      </c>
      <c r="O61" s="159"/>
      <c r="P61" s="159"/>
      <c r="Q61" s="45"/>
    </row>
    <row r="62" spans="1:17" ht="23.45" customHeight="1" x14ac:dyDescent="0.25">
      <c r="A62" s="108">
        <v>57</v>
      </c>
      <c r="B62" s="46" t="s">
        <v>124</v>
      </c>
      <c r="C62" s="47" t="s">
        <v>60</v>
      </c>
      <c r="D62" s="80" t="s">
        <v>439</v>
      </c>
      <c r="E62" s="49" t="s">
        <v>411</v>
      </c>
      <c r="F62" s="62">
        <v>6.8</v>
      </c>
      <c r="G62" s="62">
        <v>7.5</v>
      </c>
      <c r="H62" s="62">
        <v>7.5</v>
      </c>
      <c r="I62" s="71">
        <f>ĐN70!D34</f>
        <v>6.1172839506172831</v>
      </c>
      <c r="J62" s="62">
        <f>ĐN70!E34</f>
        <v>8</v>
      </c>
      <c r="K62" s="62">
        <f>ĐN70!F34</f>
        <v>6</v>
      </c>
      <c r="L62" s="62">
        <f>ĐN70!G34</f>
        <v>8</v>
      </c>
      <c r="M62" s="71">
        <f>ĐN70!H34</f>
        <v>6.3919753086419746</v>
      </c>
      <c r="N62" s="30" t="str">
        <f t="shared" si="1"/>
        <v>TB.Khá</v>
      </c>
      <c r="O62" s="159"/>
      <c r="P62" s="159"/>
      <c r="Q62" s="45"/>
    </row>
    <row r="63" spans="1:17" ht="23.45" customHeight="1" x14ac:dyDescent="0.25">
      <c r="A63" s="108">
        <v>58</v>
      </c>
      <c r="B63" s="46" t="s">
        <v>107</v>
      </c>
      <c r="C63" s="47" t="s">
        <v>125</v>
      </c>
      <c r="D63" s="80" t="s">
        <v>393</v>
      </c>
      <c r="E63" s="49" t="s">
        <v>411</v>
      </c>
      <c r="F63" s="62">
        <v>6.8</v>
      </c>
      <c r="G63" s="62">
        <v>8.5</v>
      </c>
      <c r="H63" s="92">
        <v>7.25</v>
      </c>
      <c r="I63" s="71">
        <f>ĐN70!D35</f>
        <v>6.7296296296296303</v>
      </c>
      <c r="J63" s="62">
        <f>ĐN70!E35</f>
        <v>6</v>
      </c>
      <c r="K63" s="62">
        <f>ĐN70!F35</f>
        <v>8</v>
      </c>
      <c r="L63" s="62">
        <f>ĐN70!G35</f>
        <v>7.5</v>
      </c>
      <c r="M63" s="71">
        <f>ĐN70!H35</f>
        <v>7.0314814814814817</v>
      </c>
      <c r="N63" s="30" t="str">
        <f t="shared" si="1"/>
        <v>Khá</v>
      </c>
      <c r="O63" s="159"/>
      <c r="P63" s="159"/>
      <c r="Q63" s="45"/>
    </row>
    <row r="64" spans="1:17" ht="23.45" customHeight="1" x14ac:dyDescent="0.25">
      <c r="A64" s="108">
        <v>59</v>
      </c>
      <c r="B64" s="46" t="s">
        <v>126</v>
      </c>
      <c r="C64" s="47" t="s">
        <v>127</v>
      </c>
      <c r="D64" s="80" t="s">
        <v>440</v>
      </c>
      <c r="E64" s="49" t="s">
        <v>411</v>
      </c>
      <c r="F64" s="62">
        <v>6.4</v>
      </c>
      <c r="G64" s="62">
        <v>8</v>
      </c>
      <c r="H64" s="62">
        <v>7</v>
      </c>
      <c r="I64" s="71">
        <f>ĐN70!D36</f>
        <v>6.8135802469135811</v>
      </c>
      <c r="J64" s="62">
        <f>ĐN70!E36</f>
        <v>8</v>
      </c>
      <c r="K64" s="62">
        <f>ĐN70!F36</f>
        <v>8</v>
      </c>
      <c r="L64" s="62">
        <f>ĐN70!G36</f>
        <v>7</v>
      </c>
      <c r="M64" s="71">
        <f>ĐN70!H36</f>
        <v>7.4067901234567906</v>
      </c>
      <c r="N64" s="30" t="str">
        <f t="shared" si="1"/>
        <v>Khá</v>
      </c>
      <c r="O64" s="159"/>
      <c r="P64" s="159"/>
      <c r="Q64" s="45"/>
    </row>
    <row r="65" spans="1:17" ht="23.45" customHeight="1" x14ac:dyDescent="0.25">
      <c r="A65" s="108">
        <v>60</v>
      </c>
      <c r="B65" s="46" t="s">
        <v>128</v>
      </c>
      <c r="C65" s="47" t="s">
        <v>127</v>
      </c>
      <c r="D65" s="80" t="s">
        <v>441</v>
      </c>
      <c r="E65" s="49" t="s">
        <v>411</v>
      </c>
      <c r="F65" s="62">
        <v>6.8</v>
      </c>
      <c r="G65" s="62">
        <v>7.5</v>
      </c>
      <c r="H65" s="62">
        <v>7.5</v>
      </c>
      <c r="I65" s="71">
        <f>ĐN70!D37</f>
        <v>6.9555555555555557</v>
      </c>
      <c r="J65" s="62">
        <f>ĐN70!E37</f>
        <v>7</v>
      </c>
      <c r="K65" s="62">
        <f>ĐN70!F37</f>
        <v>9</v>
      </c>
      <c r="L65" s="62">
        <f>ĐN70!G37</f>
        <v>8</v>
      </c>
      <c r="M65" s="71">
        <f>ĐN70!H37</f>
        <v>7.6444444444444448</v>
      </c>
      <c r="N65" s="30" t="str">
        <f t="shared" si="1"/>
        <v>Khá</v>
      </c>
      <c r="O65" s="159" t="s">
        <v>443</v>
      </c>
      <c r="P65" s="159" t="s">
        <v>444</v>
      </c>
      <c r="Q65" s="45"/>
    </row>
    <row r="66" spans="1:17" ht="23.45" customHeight="1" x14ac:dyDescent="0.25">
      <c r="A66" s="108">
        <v>61</v>
      </c>
      <c r="B66" s="46" t="s">
        <v>129</v>
      </c>
      <c r="C66" s="47" t="s">
        <v>130</v>
      </c>
      <c r="D66" s="80" t="s">
        <v>377</v>
      </c>
      <c r="E66" s="49" t="s">
        <v>411</v>
      </c>
      <c r="F66" s="62">
        <v>6.4</v>
      </c>
      <c r="G66" s="62">
        <v>8</v>
      </c>
      <c r="H66" s="62">
        <v>7.5</v>
      </c>
      <c r="I66" s="71">
        <f>ĐN70!D38</f>
        <v>6.8032098765432103</v>
      </c>
      <c r="J66" s="62">
        <f>ĐN70!E38</f>
        <v>8</v>
      </c>
      <c r="K66" s="62">
        <f>ĐN70!F38</f>
        <v>7</v>
      </c>
      <c r="L66" s="62">
        <f>ĐN70!G38</f>
        <v>8</v>
      </c>
      <c r="M66" s="71">
        <f>ĐN70!H38</f>
        <v>7.0682716049382721</v>
      </c>
      <c r="N66" s="30" t="str">
        <f t="shared" si="1"/>
        <v>Khá</v>
      </c>
      <c r="O66" s="159"/>
      <c r="P66" s="159"/>
      <c r="Q66" s="45"/>
    </row>
    <row r="67" spans="1:17" ht="23.45" customHeight="1" x14ac:dyDescent="0.25">
      <c r="A67" s="108">
        <v>62</v>
      </c>
      <c r="B67" s="46" t="s">
        <v>131</v>
      </c>
      <c r="C67" s="47" t="s">
        <v>132</v>
      </c>
      <c r="D67" s="80" t="s">
        <v>442</v>
      </c>
      <c r="E67" s="49" t="s">
        <v>411</v>
      </c>
      <c r="F67" s="62">
        <v>6.8</v>
      </c>
      <c r="G67" s="62">
        <v>8</v>
      </c>
      <c r="H67" s="62">
        <v>7</v>
      </c>
      <c r="I67" s="71">
        <f>ĐN70!D39</f>
        <v>7.1765432098765425</v>
      </c>
      <c r="J67" s="62">
        <f>ĐN70!E39</f>
        <v>7</v>
      </c>
      <c r="K67" s="62">
        <f>ĐN70!F39</f>
        <v>7</v>
      </c>
      <c r="L67" s="62">
        <f>ĐN70!G39</f>
        <v>8</v>
      </c>
      <c r="M67" s="71">
        <f>ĐN70!H39</f>
        <v>7.0882716049382708</v>
      </c>
      <c r="N67" s="30" t="str">
        <f t="shared" si="1"/>
        <v>Khá</v>
      </c>
      <c r="O67" s="159"/>
      <c r="P67" s="159"/>
      <c r="Q67" s="45"/>
    </row>
    <row r="68" spans="1:17" ht="24" customHeight="1" x14ac:dyDescent="0.25">
      <c r="A68" s="108">
        <v>63</v>
      </c>
      <c r="B68" s="46" t="s">
        <v>134</v>
      </c>
      <c r="C68" s="47" t="s">
        <v>78</v>
      </c>
      <c r="D68" s="80" t="s">
        <v>456</v>
      </c>
      <c r="E68" s="49" t="s">
        <v>411</v>
      </c>
      <c r="F68" s="62">
        <v>6.4</v>
      </c>
      <c r="G68" s="62">
        <v>7</v>
      </c>
      <c r="H68" s="62">
        <v>6.5</v>
      </c>
      <c r="I68" s="70">
        <f>'TN ĐL71'!I7</f>
        <v>6.1332417582417582</v>
      </c>
      <c r="J68" s="70">
        <f>'TN ĐL71'!J7</f>
        <v>8</v>
      </c>
      <c r="K68" s="70">
        <f>'TN ĐL71'!K7</f>
        <v>6</v>
      </c>
      <c r="L68" s="70">
        <f>'TN ĐL71'!L7</f>
        <v>8</v>
      </c>
      <c r="M68" s="70">
        <f>'TN ĐL71'!M7</f>
        <v>6.3999542124542117</v>
      </c>
      <c r="N68" s="30" t="str">
        <f t="shared" si="1"/>
        <v>TB.Khá</v>
      </c>
      <c r="O68" s="158" t="s">
        <v>486</v>
      </c>
      <c r="P68" s="155" t="s">
        <v>487</v>
      </c>
      <c r="Q68" s="106"/>
    </row>
    <row r="69" spans="1:17" ht="24" customHeight="1" x14ac:dyDescent="0.25">
      <c r="A69" s="108">
        <v>64</v>
      </c>
      <c r="B69" s="46" t="s">
        <v>135</v>
      </c>
      <c r="C69" s="47" t="s">
        <v>78</v>
      </c>
      <c r="D69" s="80" t="s">
        <v>396</v>
      </c>
      <c r="E69" s="49" t="s">
        <v>411</v>
      </c>
      <c r="F69" s="62">
        <v>6.8</v>
      </c>
      <c r="G69" s="62">
        <v>8</v>
      </c>
      <c r="H69" s="62">
        <v>6.5</v>
      </c>
      <c r="I69" s="70">
        <f>'TN ĐL71'!I8</f>
        <v>6.7131868131868133</v>
      </c>
      <c r="J69" s="70">
        <f>'TN ĐL71'!J8</f>
        <v>8</v>
      </c>
      <c r="K69" s="70">
        <f>'TN ĐL71'!K8</f>
        <v>6</v>
      </c>
      <c r="L69" s="70">
        <f>'TN ĐL71'!L8</f>
        <v>6</v>
      </c>
      <c r="M69" s="70">
        <f>'TN ĐL71'!M8</f>
        <v>6.6899267399267401</v>
      </c>
      <c r="N69" s="30" t="str">
        <f t="shared" ref="N69:N103" si="2">IF(M69&lt;3.95,"Kém",IF(M69&lt;4.95,"Yếu",IF(M69&lt;5.95,"Trung bình",IF(M69&lt;6.95,"TB.Khá",IF(M69&lt;7.95,"Khá","Giỏi")))))</f>
        <v>TB.Khá</v>
      </c>
      <c r="O69" s="153"/>
      <c r="P69" s="156"/>
      <c r="Q69" s="106"/>
    </row>
    <row r="70" spans="1:17" ht="24" customHeight="1" x14ac:dyDescent="0.25">
      <c r="A70" s="108">
        <v>65</v>
      </c>
      <c r="B70" s="46" t="s">
        <v>136</v>
      </c>
      <c r="C70" s="47" t="s">
        <v>137</v>
      </c>
      <c r="D70" s="80" t="s">
        <v>457</v>
      </c>
      <c r="E70" s="49" t="s">
        <v>411</v>
      </c>
      <c r="F70" s="62">
        <v>7.6</v>
      </c>
      <c r="G70" s="62">
        <v>7.5</v>
      </c>
      <c r="H70" s="62">
        <v>7</v>
      </c>
      <c r="I70" s="70">
        <f>'TN ĐL71'!I9</f>
        <v>6.0163461538461522</v>
      </c>
      <c r="J70" s="70">
        <f>'TN ĐL71'!J9</f>
        <v>7</v>
      </c>
      <c r="K70" s="70">
        <f>'TN ĐL71'!K9</f>
        <v>6</v>
      </c>
      <c r="L70" s="70">
        <f>'TN ĐL71'!L9</f>
        <v>6</v>
      </c>
      <c r="M70" s="70">
        <f>'TN ĐL71'!M9</f>
        <v>6.1748397435897431</v>
      </c>
      <c r="N70" s="30" t="str">
        <f t="shared" si="2"/>
        <v>TB.Khá</v>
      </c>
      <c r="O70" s="153"/>
      <c r="P70" s="156"/>
      <c r="Q70" s="106"/>
    </row>
    <row r="71" spans="1:17" ht="24" customHeight="1" x14ac:dyDescent="0.25">
      <c r="A71" s="108">
        <v>66</v>
      </c>
      <c r="B71" s="46" t="s">
        <v>138</v>
      </c>
      <c r="C71" s="47" t="s">
        <v>139</v>
      </c>
      <c r="D71" s="80" t="s">
        <v>458</v>
      </c>
      <c r="E71" s="49" t="s">
        <v>411</v>
      </c>
      <c r="F71" s="62">
        <v>6</v>
      </c>
      <c r="G71" s="62">
        <v>6.5</v>
      </c>
      <c r="H71" s="62">
        <v>5.5</v>
      </c>
      <c r="I71" s="70">
        <f>'TN ĐL71'!I10</f>
        <v>5.9001373626373628</v>
      </c>
      <c r="J71" s="70">
        <f>'TN ĐL71'!J10</f>
        <v>6.5</v>
      </c>
      <c r="K71" s="70">
        <f>'TN ĐL71'!K10</f>
        <v>5</v>
      </c>
      <c r="L71" s="70">
        <f>'TN ĐL71'!L10</f>
        <v>6</v>
      </c>
      <c r="M71" s="70">
        <f>'TN ĐL71'!M10</f>
        <v>5.7000686813186805</v>
      </c>
      <c r="N71" s="30" t="str">
        <f t="shared" si="2"/>
        <v>Trung bình</v>
      </c>
      <c r="O71" s="153"/>
      <c r="P71" s="156"/>
      <c r="Q71" s="106"/>
    </row>
    <row r="72" spans="1:17" ht="24" customHeight="1" x14ac:dyDescent="0.25">
      <c r="A72" s="108">
        <v>67</v>
      </c>
      <c r="B72" s="46" t="s">
        <v>140</v>
      </c>
      <c r="C72" s="47" t="s">
        <v>141</v>
      </c>
      <c r="D72" s="80" t="s">
        <v>459</v>
      </c>
      <c r="E72" s="183" t="s">
        <v>411</v>
      </c>
      <c r="F72" s="62">
        <v>6.8</v>
      </c>
      <c r="G72" s="62">
        <v>6</v>
      </c>
      <c r="H72" s="62">
        <v>6.5</v>
      </c>
      <c r="I72" s="70">
        <f>'TN ĐL71'!I11</f>
        <v>7.1745879120879135</v>
      </c>
      <c r="J72" s="70">
        <f>'TN ĐL71'!J11</f>
        <v>8.5</v>
      </c>
      <c r="K72" s="70">
        <f>'TN ĐL71'!K11</f>
        <v>9</v>
      </c>
      <c r="L72" s="70">
        <f>'TN ĐL71'!L11</f>
        <v>8</v>
      </c>
      <c r="M72" s="70">
        <f>'TN ĐL71'!M11</f>
        <v>8.0039606227106237</v>
      </c>
      <c r="N72" s="30" t="str">
        <f t="shared" si="2"/>
        <v>Giỏi</v>
      </c>
      <c r="O72" s="153"/>
      <c r="P72" s="156"/>
      <c r="Q72" s="106"/>
    </row>
    <row r="73" spans="1:17" ht="24" customHeight="1" x14ac:dyDescent="0.25">
      <c r="A73" s="108">
        <v>68</v>
      </c>
      <c r="B73" s="46" t="s">
        <v>142</v>
      </c>
      <c r="C73" s="47" t="s">
        <v>143</v>
      </c>
      <c r="D73" s="80" t="s">
        <v>461</v>
      </c>
      <c r="E73" s="49" t="s">
        <v>411</v>
      </c>
      <c r="F73" s="62">
        <v>6</v>
      </c>
      <c r="G73" s="62">
        <v>7</v>
      </c>
      <c r="H73" s="62">
        <v>6</v>
      </c>
      <c r="I73" s="70">
        <f>'TN ĐL71'!I12</f>
        <v>6.6773351648351662</v>
      </c>
      <c r="J73" s="70">
        <f>'TN ĐL71'!J12</f>
        <v>7.5</v>
      </c>
      <c r="K73" s="70">
        <f>'TN ĐL71'!K12</f>
        <v>8</v>
      </c>
      <c r="L73" s="70">
        <f>'TN ĐL71'!L12</f>
        <v>7</v>
      </c>
      <c r="M73" s="70">
        <f>'TN ĐL71'!M12</f>
        <v>7.2553342490842496</v>
      </c>
      <c r="N73" s="30" t="str">
        <f t="shared" si="2"/>
        <v>Khá</v>
      </c>
      <c r="O73" s="153"/>
      <c r="P73" s="156"/>
      <c r="Q73" s="106"/>
    </row>
    <row r="74" spans="1:17" ht="24" customHeight="1" x14ac:dyDescent="0.25">
      <c r="A74" s="108">
        <v>69</v>
      </c>
      <c r="B74" s="46" t="s">
        <v>144</v>
      </c>
      <c r="C74" s="47" t="s">
        <v>145</v>
      </c>
      <c r="D74" s="80" t="s">
        <v>462</v>
      </c>
      <c r="E74" s="49" t="s">
        <v>411</v>
      </c>
      <c r="F74" s="62">
        <v>6</v>
      </c>
      <c r="G74" s="62">
        <v>7</v>
      </c>
      <c r="H74" s="62">
        <v>6</v>
      </c>
      <c r="I74" s="70">
        <f>'TN ĐL71'!I13</f>
        <v>7.2016483516483509</v>
      </c>
      <c r="J74" s="70">
        <f>'TN ĐL71'!J13</f>
        <v>8</v>
      </c>
      <c r="K74" s="70">
        <f>'TN ĐL71'!K13</f>
        <v>9</v>
      </c>
      <c r="L74" s="70">
        <f>'TN ĐL71'!L13</f>
        <v>7.5</v>
      </c>
      <c r="M74" s="70">
        <f>'TN ĐL71'!M13</f>
        <v>7.9341575091575081</v>
      </c>
      <c r="N74" s="30" t="str">
        <f t="shared" si="2"/>
        <v>Khá</v>
      </c>
      <c r="O74" s="153"/>
      <c r="P74" s="156"/>
      <c r="Q74" s="106"/>
    </row>
    <row r="75" spans="1:17" ht="24" customHeight="1" x14ac:dyDescent="0.25">
      <c r="A75" s="108">
        <v>70</v>
      </c>
      <c r="B75" s="46" t="s">
        <v>146</v>
      </c>
      <c r="C75" s="47" t="s">
        <v>26</v>
      </c>
      <c r="D75" s="80" t="s">
        <v>463</v>
      </c>
      <c r="E75" s="49" t="s">
        <v>411</v>
      </c>
      <c r="F75" s="62">
        <v>7.6</v>
      </c>
      <c r="G75" s="62">
        <v>6.5</v>
      </c>
      <c r="H75" s="62">
        <v>6.5</v>
      </c>
      <c r="I75" s="70">
        <f>'TN ĐL71'!I14</f>
        <v>6.5596153846153848</v>
      </c>
      <c r="J75" s="70">
        <f>'TN ĐL71'!J14</f>
        <v>8</v>
      </c>
      <c r="K75" s="70">
        <f>'TN ĐL71'!K14</f>
        <v>7</v>
      </c>
      <c r="L75" s="70">
        <f>'TN ĐL71'!L14</f>
        <v>7</v>
      </c>
      <c r="M75" s="70">
        <f>'TN ĐL71'!M14</f>
        <v>6.9464743589743589</v>
      </c>
      <c r="N75" s="30" t="str">
        <f t="shared" si="2"/>
        <v>TB.Khá</v>
      </c>
      <c r="O75" s="153"/>
      <c r="P75" s="156"/>
      <c r="Q75" s="106"/>
    </row>
    <row r="76" spans="1:17" ht="24" customHeight="1" x14ac:dyDescent="0.25">
      <c r="A76" s="108">
        <v>71</v>
      </c>
      <c r="B76" s="46" t="s">
        <v>147</v>
      </c>
      <c r="C76" s="47" t="s">
        <v>26</v>
      </c>
      <c r="D76" s="80" t="s">
        <v>464</v>
      </c>
      <c r="E76" s="49" t="s">
        <v>411</v>
      </c>
      <c r="F76" s="62">
        <v>6.4</v>
      </c>
      <c r="G76" s="62">
        <v>7</v>
      </c>
      <c r="H76" s="62">
        <v>6.5</v>
      </c>
      <c r="I76" s="70">
        <f>'TN ĐL71'!I15</f>
        <v>6.6432692307692305</v>
      </c>
      <c r="J76" s="70">
        <f>'TN ĐL71'!J15</f>
        <v>7</v>
      </c>
      <c r="K76" s="70">
        <f>'TN ĐL71'!K15</f>
        <v>7</v>
      </c>
      <c r="L76" s="70">
        <f>'TN ĐL71'!L15</f>
        <v>6</v>
      </c>
      <c r="M76" s="70">
        <f>'TN ĐL71'!M15</f>
        <v>6.8216346153846148</v>
      </c>
      <c r="N76" s="30" t="str">
        <f t="shared" si="2"/>
        <v>TB.Khá</v>
      </c>
      <c r="O76" s="153"/>
      <c r="P76" s="156"/>
      <c r="Q76" s="106"/>
    </row>
    <row r="77" spans="1:17" ht="24" customHeight="1" x14ac:dyDescent="0.25">
      <c r="A77" s="108">
        <v>72</v>
      </c>
      <c r="B77" s="46" t="s">
        <v>148</v>
      </c>
      <c r="C77" s="47" t="s">
        <v>26</v>
      </c>
      <c r="D77" s="80" t="s">
        <v>465</v>
      </c>
      <c r="E77" s="49" t="s">
        <v>411</v>
      </c>
      <c r="F77" s="62">
        <v>6.4</v>
      </c>
      <c r="G77" s="62">
        <v>5.5</v>
      </c>
      <c r="H77" s="62">
        <v>6.5</v>
      </c>
      <c r="I77" s="70">
        <f>'TN ĐL71'!I16</f>
        <v>6.2778846153846155</v>
      </c>
      <c r="J77" s="70">
        <f>'TN ĐL71'!J16</f>
        <v>8</v>
      </c>
      <c r="K77" s="70">
        <f>'TN ĐL71'!K16</f>
        <v>6</v>
      </c>
      <c r="L77" s="70">
        <f>'TN ĐL71'!L16</f>
        <v>7.5</v>
      </c>
      <c r="M77" s="70">
        <f>'TN ĐL71'!M16</f>
        <v>6.4722756410256421</v>
      </c>
      <c r="N77" s="30" t="str">
        <f t="shared" si="2"/>
        <v>TB.Khá</v>
      </c>
      <c r="O77" s="153"/>
      <c r="P77" s="156"/>
      <c r="Q77" s="106"/>
    </row>
    <row r="78" spans="1:17" ht="24" customHeight="1" x14ac:dyDescent="0.25">
      <c r="A78" s="108">
        <v>73</v>
      </c>
      <c r="B78" s="46" t="s">
        <v>149</v>
      </c>
      <c r="C78" s="47" t="s">
        <v>30</v>
      </c>
      <c r="D78" s="80" t="s">
        <v>466</v>
      </c>
      <c r="E78" s="49" t="s">
        <v>411</v>
      </c>
      <c r="F78" s="62">
        <v>6.8</v>
      </c>
      <c r="G78" s="62">
        <v>8.5</v>
      </c>
      <c r="H78" s="62">
        <v>6.5</v>
      </c>
      <c r="I78" s="70">
        <f>'TN ĐL71'!I17</f>
        <v>7.5340659340659339</v>
      </c>
      <c r="J78" s="70">
        <f>'TN ĐL71'!J17</f>
        <v>6.5</v>
      </c>
      <c r="K78" s="70">
        <f>'TN ĐL71'!K17</f>
        <v>8</v>
      </c>
      <c r="L78" s="70">
        <f>'TN ĐL71'!L17</f>
        <v>8</v>
      </c>
      <c r="M78" s="70">
        <f>'TN ĐL71'!M17</f>
        <v>7.517032967032967</v>
      </c>
      <c r="N78" s="30" t="str">
        <f t="shared" si="2"/>
        <v>Khá</v>
      </c>
      <c r="O78" s="153"/>
      <c r="P78" s="156"/>
      <c r="Q78" s="106"/>
    </row>
    <row r="79" spans="1:17" ht="24" customHeight="1" x14ac:dyDescent="0.25">
      <c r="A79" s="108">
        <v>74</v>
      </c>
      <c r="B79" s="46" t="s">
        <v>150</v>
      </c>
      <c r="C79" s="47" t="s">
        <v>30</v>
      </c>
      <c r="D79" s="80" t="s">
        <v>422</v>
      </c>
      <c r="E79" s="49" t="s">
        <v>411</v>
      </c>
      <c r="F79" s="62">
        <v>6.8</v>
      </c>
      <c r="G79" s="62">
        <v>6.5</v>
      </c>
      <c r="H79" s="62">
        <v>6</v>
      </c>
      <c r="I79" s="70">
        <f>'TN ĐL71'!I18</f>
        <v>7.3208791208791215</v>
      </c>
      <c r="J79" s="70">
        <f>'TN ĐL71'!J18</f>
        <v>8</v>
      </c>
      <c r="K79" s="70">
        <f>'TN ĐL71'!K18</f>
        <v>7</v>
      </c>
      <c r="L79" s="70">
        <f>'TN ĐL71'!L18</f>
        <v>8</v>
      </c>
      <c r="M79" s="70">
        <f>'TN ĐL71'!M18</f>
        <v>7.3271062271062277</v>
      </c>
      <c r="N79" s="30" t="str">
        <f t="shared" si="2"/>
        <v>Khá</v>
      </c>
      <c r="O79" s="153"/>
      <c r="P79" s="156"/>
      <c r="Q79" s="106"/>
    </row>
    <row r="80" spans="1:17" ht="24" customHeight="1" x14ac:dyDescent="0.25">
      <c r="A80" s="108">
        <v>75</v>
      </c>
      <c r="B80" s="46" t="s">
        <v>151</v>
      </c>
      <c r="C80" s="47" t="s">
        <v>152</v>
      </c>
      <c r="D80" s="80" t="s">
        <v>467</v>
      </c>
      <c r="E80" s="49" t="s">
        <v>411</v>
      </c>
      <c r="F80" s="62">
        <v>7.2</v>
      </c>
      <c r="G80" s="62">
        <v>6</v>
      </c>
      <c r="H80" s="62">
        <v>6.5</v>
      </c>
      <c r="I80" s="70">
        <f>'TN ĐL71'!I19</f>
        <v>6.0883241758241757</v>
      </c>
      <c r="J80" s="70">
        <f>'TN ĐL71'!J19</f>
        <v>8</v>
      </c>
      <c r="K80" s="70">
        <f>'TN ĐL71'!K19</f>
        <v>6</v>
      </c>
      <c r="L80" s="70">
        <f>'TN ĐL71'!L19</f>
        <v>8</v>
      </c>
      <c r="M80" s="70">
        <f>'TN ĐL71'!M19</f>
        <v>6.3774954212454205</v>
      </c>
      <c r="N80" s="30" t="str">
        <f t="shared" si="2"/>
        <v>TB.Khá</v>
      </c>
      <c r="O80" s="153"/>
      <c r="P80" s="156"/>
      <c r="Q80" s="106"/>
    </row>
    <row r="81" spans="1:17" ht="24" customHeight="1" x14ac:dyDescent="0.25">
      <c r="A81" s="108">
        <v>76</v>
      </c>
      <c r="B81" s="46" t="s">
        <v>153</v>
      </c>
      <c r="C81" s="47" t="s">
        <v>154</v>
      </c>
      <c r="D81" s="80" t="s">
        <v>416</v>
      </c>
      <c r="E81" s="49" t="s">
        <v>411</v>
      </c>
      <c r="F81" s="62">
        <v>6.4</v>
      </c>
      <c r="G81" s="62">
        <v>7.5</v>
      </c>
      <c r="H81" s="62">
        <v>6.5</v>
      </c>
      <c r="I81" s="70">
        <f>'TN ĐL71'!I20</f>
        <v>6.2975274725274719</v>
      </c>
      <c r="J81" s="70">
        <f>'TN ĐL71'!J20</f>
        <v>7</v>
      </c>
      <c r="K81" s="70">
        <f>'TN ĐL71'!K20</f>
        <v>5.5</v>
      </c>
      <c r="L81" s="70">
        <f>'TN ĐL71'!L20</f>
        <v>6</v>
      </c>
      <c r="M81" s="70">
        <f>'TN ĐL71'!M20</f>
        <v>6.148763736263736</v>
      </c>
      <c r="N81" s="30" t="str">
        <f t="shared" si="2"/>
        <v>TB.Khá</v>
      </c>
      <c r="O81" s="153"/>
      <c r="P81" s="156"/>
      <c r="Q81" s="106"/>
    </row>
    <row r="82" spans="1:17" ht="24" customHeight="1" x14ac:dyDescent="0.25">
      <c r="A82" s="108">
        <v>77</v>
      </c>
      <c r="B82" s="46" t="s">
        <v>107</v>
      </c>
      <c r="C82" s="47" t="s">
        <v>99</v>
      </c>
      <c r="D82" s="80" t="s">
        <v>468</v>
      </c>
      <c r="E82" s="49" t="s">
        <v>411</v>
      </c>
      <c r="F82" s="62">
        <v>7.6</v>
      </c>
      <c r="G82" s="62">
        <v>7</v>
      </c>
      <c r="H82" s="62">
        <v>6.5</v>
      </c>
      <c r="I82" s="70">
        <f>'TN ĐL71'!I21</f>
        <v>7.5717032967032969</v>
      </c>
      <c r="J82" s="70">
        <f>'TN ĐL71'!J21</f>
        <v>8.5</v>
      </c>
      <c r="K82" s="70">
        <f>'TN ĐL71'!K21</f>
        <v>9</v>
      </c>
      <c r="L82" s="70">
        <f>'TN ĐL71'!L21</f>
        <v>6</v>
      </c>
      <c r="M82" s="70">
        <f>'TN ĐL71'!M21</f>
        <v>8.202518315018315</v>
      </c>
      <c r="N82" s="30" t="str">
        <f t="shared" si="2"/>
        <v>Giỏi</v>
      </c>
      <c r="O82" s="153"/>
      <c r="P82" s="156"/>
      <c r="Q82" s="106"/>
    </row>
    <row r="83" spans="1:17" ht="24" customHeight="1" x14ac:dyDescent="0.25">
      <c r="A83" s="108">
        <v>78</v>
      </c>
      <c r="B83" s="46" t="s">
        <v>155</v>
      </c>
      <c r="C83" s="47" t="s">
        <v>156</v>
      </c>
      <c r="D83" s="80" t="s">
        <v>425</v>
      </c>
      <c r="E83" s="49" t="s">
        <v>411</v>
      </c>
      <c r="F83" s="62">
        <v>6.8</v>
      </c>
      <c r="G83" s="62">
        <v>6</v>
      </c>
      <c r="H83" s="62">
        <v>6.5</v>
      </c>
      <c r="I83" s="70">
        <f>'TN ĐL71'!I22</f>
        <v>6.7712912087912098</v>
      </c>
      <c r="J83" s="70">
        <f>'TN ĐL71'!J22</f>
        <v>7.5</v>
      </c>
      <c r="K83" s="70">
        <f>'TN ĐL71'!K22</f>
        <v>7</v>
      </c>
      <c r="L83" s="70">
        <f>'TN ĐL71'!L22</f>
        <v>6</v>
      </c>
      <c r="M83" s="70">
        <f>'TN ĐL71'!M22</f>
        <v>6.968978937728938</v>
      </c>
      <c r="N83" s="30" t="str">
        <f t="shared" si="2"/>
        <v>Khá</v>
      </c>
      <c r="O83" s="153"/>
      <c r="P83" s="156"/>
      <c r="Q83" s="106"/>
    </row>
    <row r="84" spans="1:17" ht="24" customHeight="1" x14ac:dyDescent="0.25">
      <c r="A84" s="108">
        <v>79</v>
      </c>
      <c r="B84" s="46" t="s">
        <v>157</v>
      </c>
      <c r="C84" s="47" t="s">
        <v>104</v>
      </c>
      <c r="D84" s="80" t="s">
        <v>469</v>
      </c>
      <c r="E84" s="49" t="s">
        <v>411</v>
      </c>
      <c r="F84" s="62">
        <v>6.8</v>
      </c>
      <c r="G84" s="62">
        <v>6</v>
      </c>
      <c r="H84" s="62">
        <v>7</v>
      </c>
      <c r="I84" s="70">
        <f>'TN ĐL71'!I23</f>
        <v>6.4263736263736266</v>
      </c>
      <c r="J84" s="70">
        <f>'TN ĐL71'!J23</f>
        <v>7</v>
      </c>
      <c r="K84" s="70">
        <f>'TN ĐL71'!K23</f>
        <v>6</v>
      </c>
      <c r="L84" s="70">
        <f>'TN ĐL71'!L23</f>
        <v>7</v>
      </c>
      <c r="M84" s="70">
        <f>'TN ĐL71'!M23</f>
        <v>6.3798534798534803</v>
      </c>
      <c r="N84" s="30" t="str">
        <f t="shared" si="2"/>
        <v>TB.Khá</v>
      </c>
      <c r="O84" s="153"/>
      <c r="P84" s="156"/>
      <c r="Q84" s="106"/>
    </row>
    <row r="85" spans="1:17" ht="24" customHeight="1" x14ac:dyDescent="0.25">
      <c r="A85" s="108">
        <v>80</v>
      </c>
      <c r="B85" s="46" t="s">
        <v>158</v>
      </c>
      <c r="C85" s="47" t="s">
        <v>35</v>
      </c>
      <c r="D85" s="80" t="s">
        <v>470</v>
      </c>
      <c r="E85" s="49" t="s">
        <v>411</v>
      </c>
      <c r="F85" s="62">
        <v>6.4</v>
      </c>
      <c r="G85" s="62">
        <v>6</v>
      </c>
      <c r="H85" s="62">
        <v>7</v>
      </c>
      <c r="I85" s="70">
        <f>'TN ĐL71'!I24</f>
        <v>7.0480769230769251</v>
      </c>
      <c r="J85" s="70">
        <f>'TN ĐL71'!J24</f>
        <v>8</v>
      </c>
      <c r="K85" s="70">
        <f>'TN ĐL71'!K24</f>
        <v>8</v>
      </c>
      <c r="L85" s="70">
        <f>'TN ĐL71'!L24</f>
        <v>7</v>
      </c>
      <c r="M85" s="70">
        <f>'TN ĐL71'!M24</f>
        <v>7.5240384615384626</v>
      </c>
      <c r="N85" s="30" t="str">
        <f t="shared" si="2"/>
        <v>Khá</v>
      </c>
      <c r="O85" s="153"/>
      <c r="P85" s="156"/>
      <c r="Q85" s="106"/>
    </row>
    <row r="86" spans="1:17" ht="24" customHeight="1" x14ac:dyDescent="0.25">
      <c r="A86" s="108">
        <v>81</v>
      </c>
      <c r="B86" s="46" t="s">
        <v>159</v>
      </c>
      <c r="C86" s="47" t="s">
        <v>160</v>
      </c>
      <c r="D86" s="80" t="s">
        <v>471</v>
      </c>
      <c r="E86" s="49" t="s">
        <v>411</v>
      </c>
      <c r="F86" s="62">
        <v>7.2</v>
      </c>
      <c r="G86" s="62">
        <v>7.5</v>
      </c>
      <c r="H86" s="62">
        <v>6</v>
      </c>
      <c r="I86" s="70">
        <f>'TN ĐL71'!I25</f>
        <v>7.263461538461538</v>
      </c>
      <c r="J86" s="70">
        <f>'TN ĐL71'!J25</f>
        <v>8</v>
      </c>
      <c r="K86" s="70">
        <f>'TN ĐL71'!K25</f>
        <v>8</v>
      </c>
      <c r="L86" s="70">
        <f>'TN ĐL71'!L25</f>
        <v>7.5</v>
      </c>
      <c r="M86" s="70">
        <f>'TN ĐL71'!M25</f>
        <v>7.6317307692307681</v>
      </c>
      <c r="N86" s="30" t="str">
        <f t="shared" si="2"/>
        <v>Khá</v>
      </c>
      <c r="O86" s="154"/>
      <c r="P86" s="157"/>
      <c r="Q86" s="106"/>
    </row>
    <row r="87" spans="1:17" ht="24" customHeight="1" x14ac:dyDescent="0.25">
      <c r="A87" s="108">
        <v>82</v>
      </c>
      <c r="B87" s="46" t="s">
        <v>161</v>
      </c>
      <c r="C87" s="47" t="s">
        <v>162</v>
      </c>
      <c r="D87" s="80" t="s">
        <v>472</v>
      </c>
      <c r="E87" s="49" t="s">
        <v>411</v>
      </c>
      <c r="F87" s="62">
        <v>6.4</v>
      </c>
      <c r="G87" s="62">
        <v>6</v>
      </c>
      <c r="H87" s="62">
        <v>6</v>
      </c>
      <c r="I87" s="70">
        <f>'TN ĐL71'!I26</f>
        <v>6.8892857142857142</v>
      </c>
      <c r="J87" s="70">
        <f>'TN ĐL71'!J26</f>
        <v>8.5</v>
      </c>
      <c r="K87" s="70">
        <f>'TN ĐL71'!K26</f>
        <v>7</v>
      </c>
      <c r="L87" s="70">
        <f>'TN ĐL71'!L26</f>
        <v>7</v>
      </c>
      <c r="M87" s="70">
        <f>'TN ĐL71'!M26</f>
        <v>7.1946428571428571</v>
      </c>
      <c r="N87" s="30" t="str">
        <f t="shared" si="2"/>
        <v>Khá</v>
      </c>
      <c r="O87" s="159" t="s">
        <v>486</v>
      </c>
      <c r="P87" s="160" t="s">
        <v>487</v>
      </c>
      <c r="Q87" s="106"/>
    </row>
    <row r="88" spans="1:17" ht="24" customHeight="1" x14ac:dyDescent="0.25">
      <c r="A88" s="108">
        <v>83</v>
      </c>
      <c r="B88" s="46" t="s">
        <v>163</v>
      </c>
      <c r="C88" s="47" t="s">
        <v>162</v>
      </c>
      <c r="D88" s="80" t="s">
        <v>473</v>
      </c>
      <c r="E88" s="49" t="s">
        <v>411</v>
      </c>
      <c r="F88" s="62">
        <v>7.6</v>
      </c>
      <c r="G88" s="62">
        <v>7.5</v>
      </c>
      <c r="H88" s="62">
        <v>6.5</v>
      </c>
      <c r="I88" s="70">
        <f>'TN ĐL71'!I27</f>
        <v>7.1076923076923073</v>
      </c>
      <c r="J88" s="70">
        <f>'TN ĐL71'!J27</f>
        <v>8</v>
      </c>
      <c r="K88" s="70">
        <f>'TN ĐL71'!K27</f>
        <v>8.5</v>
      </c>
      <c r="L88" s="70">
        <f>'TN ĐL71'!L27</f>
        <v>7</v>
      </c>
      <c r="M88" s="70">
        <f>'TN ĐL71'!M27</f>
        <v>7.7205128205128206</v>
      </c>
      <c r="N88" s="30" t="str">
        <f t="shared" si="2"/>
        <v>Khá</v>
      </c>
      <c r="O88" s="159"/>
      <c r="P88" s="160"/>
      <c r="Q88" s="106"/>
    </row>
    <row r="89" spans="1:17" ht="24" customHeight="1" x14ac:dyDescent="0.25">
      <c r="A89" s="108">
        <v>84</v>
      </c>
      <c r="B89" s="46" t="s">
        <v>107</v>
      </c>
      <c r="C89" s="47" t="s">
        <v>162</v>
      </c>
      <c r="D89" s="80" t="s">
        <v>474</v>
      </c>
      <c r="E89" s="49" t="s">
        <v>411</v>
      </c>
      <c r="F89" s="62">
        <v>7.6</v>
      </c>
      <c r="G89" s="62">
        <v>7</v>
      </c>
      <c r="H89" s="62">
        <v>6.5</v>
      </c>
      <c r="I89" s="70">
        <f>'TN ĐL71'!I28</f>
        <v>6.4221153846153829</v>
      </c>
      <c r="J89" s="70">
        <f>'TN ĐL71'!J28</f>
        <v>7</v>
      </c>
      <c r="K89" s="70">
        <f>'TN ĐL71'!K28</f>
        <v>7</v>
      </c>
      <c r="L89" s="70">
        <f>'TN ĐL71'!L28</f>
        <v>7</v>
      </c>
      <c r="M89" s="70">
        <f>'TN ĐL71'!M28</f>
        <v>6.7110576923076914</v>
      </c>
      <c r="N89" s="30" t="str">
        <f t="shared" si="2"/>
        <v>TB.Khá</v>
      </c>
      <c r="O89" s="159"/>
      <c r="P89" s="160"/>
      <c r="Q89" s="106"/>
    </row>
    <row r="90" spans="1:17" ht="24" customHeight="1" x14ac:dyDescent="0.25">
      <c r="A90" s="108">
        <v>85</v>
      </c>
      <c r="B90" s="46" t="s">
        <v>164</v>
      </c>
      <c r="C90" s="47" t="s">
        <v>165</v>
      </c>
      <c r="D90" s="80" t="s">
        <v>475</v>
      </c>
      <c r="E90" s="49" t="s">
        <v>411</v>
      </c>
      <c r="F90" s="62">
        <v>7.2</v>
      </c>
      <c r="G90" s="62">
        <v>6.5</v>
      </c>
      <c r="H90" s="62">
        <v>7</v>
      </c>
      <c r="I90" s="70">
        <f>'TN ĐL71'!I29</f>
        <v>6.637500000000002</v>
      </c>
      <c r="J90" s="70">
        <f>'TN ĐL71'!J29</f>
        <v>6</v>
      </c>
      <c r="K90" s="70">
        <f>'TN ĐL71'!K29</f>
        <v>8</v>
      </c>
      <c r="L90" s="70">
        <f>'TN ĐL71'!L29</f>
        <v>7</v>
      </c>
      <c r="M90" s="70">
        <f>'TN ĐL71'!M29</f>
        <v>6.9854166666666684</v>
      </c>
      <c r="N90" s="30" t="str">
        <f t="shared" si="2"/>
        <v>Khá</v>
      </c>
      <c r="O90" s="159"/>
      <c r="P90" s="160"/>
      <c r="Q90" s="106"/>
    </row>
    <row r="91" spans="1:17" ht="24" customHeight="1" x14ac:dyDescent="0.25">
      <c r="A91" s="108">
        <v>86</v>
      </c>
      <c r="B91" s="46" t="s">
        <v>153</v>
      </c>
      <c r="C91" s="47" t="s">
        <v>165</v>
      </c>
      <c r="D91" s="80" t="s">
        <v>476</v>
      </c>
      <c r="E91" s="49" t="s">
        <v>411</v>
      </c>
      <c r="F91" s="62">
        <v>6</v>
      </c>
      <c r="G91" s="62">
        <v>7.5</v>
      </c>
      <c r="H91" s="62">
        <v>6.5</v>
      </c>
      <c r="I91" s="70">
        <f>'TN ĐL71'!I30</f>
        <v>6.3289835164835173</v>
      </c>
      <c r="J91" s="70">
        <f>'TN ĐL71'!J30</f>
        <v>7</v>
      </c>
      <c r="K91" s="70">
        <f>'TN ĐL71'!K30</f>
        <v>6</v>
      </c>
      <c r="L91" s="70">
        <f>'TN ĐL71'!L30</f>
        <v>7</v>
      </c>
      <c r="M91" s="70">
        <f>'TN ĐL71'!M30</f>
        <v>6.3311584249084261</v>
      </c>
      <c r="N91" s="30" t="str">
        <f t="shared" si="2"/>
        <v>TB.Khá</v>
      </c>
      <c r="O91" s="159"/>
      <c r="P91" s="160"/>
      <c r="Q91" s="106"/>
    </row>
    <row r="92" spans="1:17" ht="24" customHeight="1" x14ac:dyDescent="0.25">
      <c r="A92" s="108">
        <v>87</v>
      </c>
      <c r="B92" s="46" t="s">
        <v>107</v>
      </c>
      <c r="C92" s="47" t="s">
        <v>166</v>
      </c>
      <c r="D92" s="80" t="s">
        <v>477</v>
      </c>
      <c r="E92" s="49" t="s">
        <v>411</v>
      </c>
      <c r="F92" s="62">
        <v>6.8</v>
      </c>
      <c r="G92" s="62">
        <v>8.5</v>
      </c>
      <c r="H92" s="62">
        <v>5</v>
      </c>
      <c r="I92" s="70">
        <f>'TN ĐL71'!I31</f>
        <v>6.3763736263736259</v>
      </c>
      <c r="J92" s="70">
        <f>'TN ĐL71'!J31</f>
        <v>7.5</v>
      </c>
      <c r="K92" s="70">
        <f>'TN ĐL71'!K31</f>
        <v>6</v>
      </c>
      <c r="L92" s="70">
        <f>'TN ĐL71'!L31</f>
        <v>7.5</v>
      </c>
      <c r="M92" s="70">
        <f>'TN ĐL71'!M31</f>
        <v>6.438186813186813</v>
      </c>
      <c r="N92" s="30" t="str">
        <f t="shared" si="2"/>
        <v>TB.Khá</v>
      </c>
      <c r="O92" s="159"/>
      <c r="P92" s="160"/>
      <c r="Q92" s="106"/>
    </row>
    <row r="93" spans="1:17" ht="24" customHeight="1" x14ac:dyDescent="0.25">
      <c r="A93" s="108">
        <v>88</v>
      </c>
      <c r="B93" s="46" t="s">
        <v>103</v>
      </c>
      <c r="C93" s="47" t="s">
        <v>167</v>
      </c>
      <c r="D93" s="80" t="s">
        <v>478</v>
      </c>
      <c r="E93" s="49" t="s">
        <v>411</v>
      </c>
      <c r="F93" s="62">
        <v>6</v>
      </c>
      <c r="G93" s="62">
        <v>7.5</v>
      </c>
      <c r="H93" s="62">
        <v>6</v>
      </c>
      <c r="I93" s="70">
        <f>'TN ĐL71'!I32</f>
        <v>6.0541208791208785</v>
      </c>
      <c r="J93" s="70">
        <f>'TN ĐL71'!J32</f>
        <v>6</v>
      </c>
      <c r="K93" s="70">
        <f>'TN ĐL71'!K32</f>
        <v>6</v>
      </c>
      <c r="L93" s="70">
        <f>'TN ĐL71'!L32</f>
        <v>7</v>
      </c>
      <c r="M93" s="70">
        <f>'TN ĐL71'!M32</f>
        <v>6.0270604395604392</v>
      </c>
      <c r="N93" s="30" t="str">
        <f t="shared" si="2"/>
        <v>TB.Khá</v>
      </c>
      <c r="O93" s="159"/>
      <c r="P93" s="160"/>
      <c r="Q93" s="106"/>
    </row>
    <row r="94" spans="1:17" ht="24" customHeight="1" x14ac:dyDescent="0.25">
      <c r="A94" s="108">
        <v>89</v>
      </c>
      <c r="B94" s="46" t="s">
        <v>168</v>
      </c>
      <c r="C94" s="47" t="s">
        <v>56</v>
      </c>
      <c r="D94" s="80" t="s">
        <v>479</v>
      </c>
      <c r="E94" s="49" t="s">
        <v>411</v>
      </c>
      <c r="F94" s="62">
        <v>6.4</v>
      </c>
      <c r="G94" s="62">
        <v>6</v>
      </c>
      <c r="H94" s="62">
        <v>6.5</v>
      </c>
      <c r="I94" s="70">
        <f>'TN ĐL71'!I33</f>
        <v>6.3392857142857144</v>
      </c>
      <c r="J94" s="70">
        <f>'TN ĐL71'!J33</f>
        <v>8</v>
      </c>
      <c r="K94" s="70">
        <f>'TN ĐL71'!K33</f>
        <v>6.5</v>
      </c>
      <c r="L94" s="70">
        <f>'TN ĐL71'!L33</f>
        <v>7</v>
      </c>
      <c r="M94" s="70">
        <f>'TN ĐL71'!M33</f>
        <v>6.6696428571428568</v>
      </c>
      <c r="N94" s="30" t="str">
        <f t="shared" si="2"/>
        <v>TB.Khá</v>
      </c>
      <c r="O94" s="159"/>
      <c r="P94" s="160"/>
      <c r="Q94" s="106"/>
    </row>
    <row r="95" spans="1:17" ht="24" customHeight="1" x14ac:dyDescent="0.25">
      <c r="A95" s="108">
        <v>90</v>
      </c>
      <c r="B95" s="85" t="s">
        <v>169</v>
      </c>
      <c r="C95" s="86" t="s">
        <v>58</v>
      </c>
      <c r="D95" s="80" t="s">
        <v>434</v>
      </c>
      <c r="E95" s="49" t="s">
        <v>411</v>
      </c>
      <c r="F95" s="62">
        <v>6</v>
      </c>
      <c r="G95" s="62">
        <v>7</v>
      </c>
      <c r="H95" s="62">
        <v>6.5</v>
      </c>
      <c r="I95" s="70">
        <f>'TN ĐL71'!I34</f>
        <v>6.9615384615384617</v>
      </c>
      <c r="J95" s="70">
        <f>'TN ĐL71'!J34</f>
        <v>8</v>
      </c>
      <c r="K95" s="70">
        <f>'TN ĐL71'!K34</f>
        <v>7.5</v>
      </c>
      <c r="L95" s="70">
        <f>'TN ĐL71'!L34</f>
        <v>8</v>
      </c>
      <c r="M95" s="70">
        <f>'TN ĐL71'!M34</f>
        <v>7.3141025641025648</v>
      </c>
      <c r="N95" s="30" t="str">
        <f t="shared" si="2"/>
        <v>Khá</v>
      </c>
      <c r="O95" s="159"/>
      <c r="P95" s="160"/>
      <c r="Q95" s="106"/>
    </row>
    <row r="96" spans="1:17" ht="24" customHeight="1" x14ac:dyDescent="0.25">
      <c r="A96" s="108">
        <v>91</v>
      </c>
      <c r="B96" s="46" t="s">
        <v>170</v>
      </c>
      <c r="C96" s="47" t="s">
        <v>58</v>
      </c>
      <c r="D96" s="80" t="s">
        <v>480</v>
      </c>
      <c r="E96" s="49" t="s">
        <v>411</v>
      </c>
      <c r="F96" s="62">
        <v>6.4</v>
      </c>
      <c r="G96" s="62">
        <v>7.5</v>
      </c>
      <c r="H96" s="62">
        <v>7</v>
      </c>
      <c r="I96" s="70">
        <f>'TN ĐL71'!I35</f>
        <v>6.8107142857142868</v>
      </c>
      <c r="J96" s="70">
        <f>'TN ĐL71'!J35</f>
        <v>7.5</v>
      </c>
      <c r="K96" s="70">
        <f>'TN ĐL71'!K35</f>
        <v>8</v>
      </c>
      <c r="L96" s="70">
        <f>'TN ĐL71'!L35</f>
        <v>7.5</v>
      </c>
      <c r="M96" s="70">
        <f>'TN ĐL71'!M35</f>
        <v>7.3220238095238104</v>
      </c>
      <c r="N96" s="30" t="str">
        <f t="shared" si="2"/>
        <v>Khá</v>
      </c>
      <c r="O96" s="159"/>
      <c r="P96" s="160"/>
      <c r="Q96" s="106"/>
    </row>
    <row r="97" spans="1:17" ht="24" customHeight="1" x14ac:dyDescent="0.25">
      <c r="A97" s="108">
        <v>92</v>
      </c>
      <c r="B97" s="46" t="s">
        <v>171</v>
      </c>
      <c r="C97" s="47" t="s">
        <v>172</v>
      </c>
      <c r="D97" s="80" t="s">
        <v>481</v>
      </c>
      <c r="E97" s="49" t="s">
        <v>411</v>
      </c>
      <c r="F97" s="62">
        <v>6.4</v>
      </c>
      <c r="G97" s="62">
        <v>8</v>
      </c>
      <c r="H97" s="62">
        <v>6</v>
      </c>
      <c r="I97" s="70">
        <f>'TN ĐL71'!I36</f>
        <v>6.9781593406593396</v>
      </c>
      <c r="J97" s="70">
        <f>'TN ĐL71'!J36</f>
        <v>8.5</v>
      </c>
      <c r="K97" s="70">
        <f>'TN ĐL71'!K36</f>
        <v>7</v>
      </c>
      <c r="L97" s="70">
        <f>'TN ĐL71'!L36</f>
        <v>7</v>
      </c>
      <c r="M97" s="70">
        <f>'TN ĐL71'!M36</f>
        <v>7.2390796703296703</v>
      </c>
      <c r="N97" s="30" t="str">
        <f t="shared" si="2"/>
        <v>Khá</v>
      </c>
      <c r="O97" s="159"/>
      <c r="P97" s="160"/>
      <c r="Q97" s="106"/>
    </row>
    <row r="98" spans="1:17" ht="24" customHeight="1" x14ac:dyDescent="0.25">
      <c r="A98" s="108">
        <v>93</v>
      </c>
      <c r="B98" s="46" t="s">
        <v>173</v>
      </c>
      <c r="C98" s="47" t="s">
        <v>174</v>
      </c>
      <c r="D98" s="80" t="s">
        <v>482</v>
      </c>
      <c r="E98" s="49" t="s">
        <v>411</v>
      </c>
      <c r="F98" s="62">
        <v>6</v>
      </c>
      <c r="G98" s="62">
        <v>6.5</v>
      </c>
      <c r="H98" s="62">
        <v>6.5</v>
      </c>
      <c r="I98" s="70">
        <f>'TN ĐL71'!I37</f>
        <v>6.7501373626373624</v>
      </c>
      <c r="J98" s="70">
        <f>'TN ĐL71'!J37</f>
        <v>8</v>
      </c>
      <c r="K98" s="70">
        <f>'TN ĐL71'!K37</f>
        <v>9</v>
      </c>
      <c r="L98" s="70">
        <f>'TN ĐL71'!L37</f>
        <v>7</v>
      </c>
      <c r="M98" s="70">
        <f>'TN ĐL71'!M37</f>
        <v>7.7084020146520151</v>
      </c>
      <c r="N98" s="30" t="str">
        <f t="shared" si="2"/>
        <v>Khá</v>
      </c>
      <c r="O98" s="159"/>
      <c r="P98" s="160"/>
      <c r="Q98" s="106"/>
    </row>
    <row r="99" spans="1:17" ht="24" customHeight="1" x14ac:dyDescent="0.25">
      <c r="A99" s="108">
        <v>94</v>
      </c>
      <c r="B99" s="46" t="s">
        <v>175</v>
      </c>
      <c r="C99" s="47" t="s">
        <v>176</v>
      </c>
      <c r="D99" s="80" t="s">
        <v>483</v>
      </c>
      <c r="E99" s="49" t="s">
        <v>411</v>
      </c>
      <c r="F99" s="62">
        <v>6.8</v>
      </c>
      <c r="G99" s="62">
        <v>7</v>
      </c>
      <c r="H99" s="62">
        <v>6.5</v>
      </c>
      <c r="I99" s="70">
        <f>'TN ĐL71'!I38</f>
        <v>6.2521978021978022</v>
      </c>
      <c r="J99" s="70">
        <f>'TN ĐL71'!J38</f>
        <v>6.5</v>
      </c>
      <c r="K99" s="70">
        <f>'TN ĐL71'!K38</f>
        <v>6</v>
      </c>
      <c r="L99" s="70">
        <f>'TN ĐL71'!L38</f>
        <v>7</v>
      </c>
      <c r="M99" s="70">
        <f>'TN ĐL71'!M38</f>
        <v>6.209432234432235</v>
      </c>
      <c r="N99" s="30" t="str">
        <f t="shared" si="2"/>
        <v>TB.Khá</v>
      </c>
      <c r="O99" s="159"/>
      <c r="P99" s="160"/>
      <c r="Q99" s="106"/>
    </row>
    <row r="100" spans="1:17" ht="24" customHeight="1" x14ac:dyDescent="0.25">
      <c r="A100" s="108">
        <v>95</v>
      </c>
      <c r="B100" s="46" t="s">
        <v>177</v>
      </c>
      <c r="C100" s="47" t="s">
        <v>178</v>
      </c>
      <c r="D100" s="80" t="s">
        <v>484</v>
      </c>
      <c r="E100" s="49" t="s">
        <v>411</v>
      </c>
      <c r="F100" s="62">
        <v>6.4</v>
      </c>
      <c r="G100" s="62">
        <v>8</v>
      </c>
      <c r="H100" s="62">
        <v>6</v>
      </c>
      <c r="I100" s="70">
        <f>'TN ĐL71'!I39</f>
        <v>7.6284340659340675</v>
      </c>
      <c r="J100" s="70">
        <f>'TN ĐL71'!J39</f>
        <v>7</v>
      </c>
      <c r="K100" s="70">
        <f>'TN ĐL71'!K39</f>
        <v>8</v>
      </c>
      <c r="L100" s="70">
        <f>'TN ĐL71'!L39</f>
        <v>7.5</v>
      </c>
      <c r="M100" s="70">
        <f>'TN ĐL71'!M39</f>
        <v>7.6475503663003677</v>
      </c>
      <c r="N100" s="30" t="str">
        <f t="shared" si="2"/>
        <v>Khá</v>
      </c>
      <c r="O100" s="159"/>
      <c r="P100" s="160"/>
      <c r="Q100" s="106"/>
    </row>
    <row r="101" spans="1:17" ht="24" customHeight="1" x14ac:dyDescent="0.25">
      <c r="A101" s="108">
        <v>96</v>
      </c>
      <c r="B101" s="46" t="s">
        <v>179</v>
      </c>
      <c r="C101" s="47" t="s">
        <v>60</v>
      </c>
      <c r="D101" s="80" t="s">
        <v>462</v>
      </c>
      <c r="E101" s="49" t="s">
        <v>411</v>
      </c>
      <c r="F101" s="62">
        <v>6.4</v>
      </c>
      <c r="G101" s="62">
        <v>7</v>
      </c>
      <c r="H101" s="62">
        <v>6.5</v>
      </c>
      <c r="I101" s="70">
        <f>'TN ĐL71'!I40</f>
        <v>6.8723901098901115</v>
      </c>
      <c r="J101" s="70">
        <f>'TN ĐL71'!J40</f>
        <v>8</v>
      </c>
      <c r="K101" s="70">
        <f>'TN ĐL71'!K40</f>
        <v>8.5</v>
      </c>
      <c r="L101" s="70">
        <f>'TN ĐL71'!L40</f>
        <v>7</v>
      </c>
      <c r="M101" s="70">
        <f>'TN ĐL71'!M40</f>
        <v>7.6028617216117214</v>
      </c>
      <c r="N101" s="30" t="str">
        <f t="shared" si="2"/>
        <v>Khá</v>
      </c>
      <c r="O101" s="159"/>
      <c r="P101" s="160"/>
      <c r="Q101" s="106"/>
    </row>
    <row r="102" spans="1:17" ht="24" customHeight="1" x14ac:dyDescent="0.25">
      <c r="A102" s="108">
        <v>97</v>
      </c>
      <c r="B102" s="46" t="s">
        <v>180</v>
      </c>
      <c r="C102" s="47" t="s">
        <v>130</v>
      </c>
      <c r="D102" s="80" t="s">
        <v>457</v>
      </c>
      <c r="E102" s="49" t="s">
        <v>411</v>
      </c>
      <c r="F102" s="62">
        <v>6.8</v>
      </c>
      <c r="G102" s="62">
        <v>8</v>
      </c>
      <c r="H102" s="62">
        <v>6</v>
      </c>
      <c r="I102" s="70">
        <f>'TN ĐL71'!I41</f>
        <v>6.9954670329670332</v>
      </c>
      <c r="J102" s="70">
        <f>'TN ĐL71'!J41</f>
        <v>8.5</v>
      </c>
      <c r="K102" s="70">
        <f>'TN ĐL71'!K41</f>
        <v>7</v>
      </c>
      <c r="L102" s="70">
        <f>'TN ĐL71'!L41</f>
        <v>7</v>
      </c>
      <c r="M102" s="70">
        <f>'TN ĐL71'!M41</f>
        <v>7.2477335164835166</v>
      </c>
      <c r="N102" s="30" t="str">
        <f t="shared" si="2"/>
        <v>Khá</v>
      </c>
      <c r="O102" s="159"/>
      <c r="P102" s="160"/>
      <c r="Q102" s="106"/>
    </row>
    <row r="103" spans="1:17" ht="24" customHeight="1" x14ac:dyDescent="0.25">
      <c r="A103" s="108">
        <v>98</v>
      </c>
      <c r="B103" s="46" t="s">
        <v>181</v>
      </c>
      <c r="C103" s="47" t="s">
        <v>182</v>
      </c>
      <c r="D103" s="80" t="s">
        <v>485</v>
      </c>
      <c r="E103" s="49" t="s">
        <v>411</v>
      </c>
      <c r="F103" s="62">
        <v>6</v>
      </c>
      <c r="G103" s="62">
        <v>6.5</v>
      </c>
      <c r="H103" s="62">
        <v>6.5</v>
      </c>
      <c r="I103" s="70">
        <f>'TN ĐL71'!I42</f>
        <v>7.1855769230769226</v>
      </c>
      <c r="J103" s="70">
        <f>'TN ĐL71'!J42</f>
        <v>8</v>
      </c>
      <c r="K103" s="70">
        <f>'TN ĐL71'!K42</f>
        <v>8.5</v>
      </c>
      <c r="L103" s="70">
        <f>'TN ĐL71'!L42</f>
        <v>7</v>
      </c>
      <c r="M103" s="70">
        <f>'TN ĐL71'!M42</f>
        <v>7.7594551282051283</v>
      </c>
      <c r="N103" s="30" t="str">
        <f t="shared" si="2"/>
        <v>Khá</v>
      </c>
      <c r="O103" s="159"/>
      <c r="P103" s="160"/>
      <c r="Q103" s="106"/>
    </row>
    <row r="104" spans="1:17" ht="24" customHeight="1" x14ac:dyDescent="0.25">
      <c r="A104" s="108">
        <v>99</v>
      </c>
      <c r="B104" s="81" t="s">
        <v>184</v>
      </c>
      <c r="C104" s="82" t="s">
        <v>86</v>
      </c>
      <c r="D104" s="45" t="s">
        <v>439</v>
      </c>
      <c r="E104" s="49" t="s">
        <v>374</v>
      </c>
      <c r="F104" s="62">
        <v>7</v>
      </c>
      <c r="G104" s="62">
        <v>8</v>
      </c>
      <c r="H104" s="62">
        <v>8</v>
      </c>
      <c r="I104" s="70">
        <f>ĐN72!D6</f>
        <v>7.0024691358024684</v>
      </c>
      <c r="J104" s="66">
        <f>ĐN72!E6</f>
        <v>8</v>
      </c>
      <c r="K104" s="66">
        <f>ĐN72!F6</f>
        <v>7.5</v>
      </c>
      <c r="L104" s="66">
        <f>ĐN72!G6</f>
        <v>7</v>
      </c>
      <c r="M104" s="70">
        <f>ĐN72!H6</f>
        <v>7.3345679012345677</v>
      </c>
      <c r="N104" s="30" t="str">
        <f t="shared" si="1"/>
        <v>Khá</v>
      </c>
      <c r="O104" s="159" t="s">
        <v>455</v>
      </c>
      <c r="P104" s="159" t="s">
        <v>444</v>
      </c>
      <c r="Q104" s="45"/>
    </row>
    <row r="105" spans="1:17" ht="24" customHeight="1" x14ac:dyDescent="0.25">
      <c r="A105" s="108">
        <v>100</v>
      </c>
      <c r="B105" s="81" t="s">
        <v>185</v>
      </c>
      <c r="C105" s="82" t="s">
        <v>16</v>
      </c>
      <c r="D105" s="83" t="s">
        <v>445</v>
      </c>
      <c r="E105" s="49" t="s">
        <v>374</v>
      </c>
      <c r="F105" s="62">
        <v>8</v>
      </c>
      <c r="G105" s="62">
        <v>8</v>
      </c>
      <c r="H105" s="62">
        <v>8</v>
      </c>
      <c r="I105" s="70">
        <f>ĐN72!D7</f>
        <v>7.0938271604938272</v>
      </c>
      <c r="J105" s="66">
        <f>ĐN72!E7</f>
        <v>7</v>
      </c>
      <c r="K105" s="66">
        <f>ĐN72!F7</f>
        <v>8.5</v>
      </c>
      <c r="L105" s="66">
        <f>ĐN72!G7</f>
        <v>6.5</v>
      </c>
      <c r="M105" s="70">
        <f>ĐN72!H7</f>
        <v>7.5469135802469127</v>
      </c>
      <c r="N105" s="30" t="str">
        <f t="shared" ref="N105:N124" si="3">IF(M105&lt;3.95,"Kém",IF(M105&lt;4.95,"Yếu",IF(M105&lt;5.95,"Trung bình",IF(M105&lt;6.95,"TB.Khá",IF(M105&lt;7.95,"Khá","Giỏi")))))</f>
        <v>Khá</v>
      </c>
      <c r="O105" s="159"/>
      <c r="P105" s="159"/>
      <c r="Q105" s="45"/>
    </row>
    <row r="106" spans="1:17" ht="24" customHeight="1" x14ac:dyDescent="0.25">
      <c r="A106" s="108">
        <v>101</v>
      </c>
      <c r="B106" s="81" t="s">
        <v>47</v>
      </c>
      <c r="C106" s="82" t="s">
        <v>18</v>
      </c>
      <c r="D106" s="84">
        <v>37252</v>
      </c>
      <c r="E106" s="49" t="s">
        <v>446</v>
      </c>
      <c r="F106" s="62">
        <v>6</v>
      </c>
      <c r="G106" s="62">
        <v>8</v>
      </c>
      <c r="H106" s="62">
        <v>8</v>
      </c>
      <c r="I106" s="70">
        <f>ĐN72!D8</f>
        <v>7.0197530864197546</v>
      </c>
      <c r="J106" s="66">
        <f>ĐN72!E8</f>
        <v>8</v>
      </c>
      <c r="K106" s="66">
        <f>ĐN72!F8</f>
        <v>7.5</v>
      </c>
      <c r="L106" s="66">
        <f>ĐN72!G8</f>
        <v>7</v>
      </c>
      <c r="M106" s="70">
        <f>ĐN72!H8</f>
        <v>7.3432098765432103</v>
      </c>
      <c r="N106" s="30" t="str">
        <f t="shared" si="3"/>
        <v>Khá</v>
      </c>
      <c r="O106" s="159"/>
      <c r="P106" s="159"/>
      <c r="Q106" s="45"/>
    </row>
    <row r="107" spans="1:17" ht="24" customHeight="1" x14ac:dyDescent="0.25">
      <c r="A107" s="108">
        <v>102</v>
      </c>
      <c r="B107" s="81" t="s">
        <v>186</v>
      </c>
      <c r="C107" s="82" t="s">
        <v>18</v>
      </c>
      <c r="D107" s="45" t="s">
        <v>447</v>
      </c>
      <c r="E107" s="49" t="s">
        <v>374</v>
      </c>
      <c r="F107" s="62">
        <v>7</v>
      </c>
      <c r="G107" s="62">
        <v>8</v>
      </c>
      <c r="H107" s="62">
        <v>7</v>
      </c>
      <c r="I107" s="70">
        <f>ĐN72!D9</f>
        <v>6.5382716049382719</v>
      </c>
      <c r="J107" s="66">
        <f>ĐN72!E9</f>
        <v>8</v>
      </c>
      <c r="K107" s="66">
        <f>ĐN72!F9</f>
        <v>6</v>
      </c>
      <c r="L107" s="66">
        <f>ĐN72!G9</f>
        <v>6</v>
      </c>
      <c r="M107" s="70">
        <f>ĐN72!H9</f>
        <v>6.602469135802469</v>
      </c>
      <c r="N107" s="30" t="str">
        <f t="shared" si="3"/>
        <v>TB.Khá</v>
      </c>
      <c r="O107" s="159"/>
      <c r="P107" s="159"/>
      <c r="Q107" s="45"/>
    </row>
    <row r="108" spans="1:17" ht="24" customHeight="1" x14ac:dyDescent="0.25">
      <c r="A108" s="108">
        <v>103</v>
      </c>
      <c r="B108" s="81" t="s">
        <v>187</v>
      </c>
      <c r="C108" s="82" t="s">
        <v>139</v>
      </c>
      <c r="D108" s="45" t="s">
        <v>448</v>
      </c>
      <c r="E108" s="49" t="s">
        <v>374</v>
      </c>
      <c r="F108" s="62">
        <v>6</v>
      </c>
      <c r="G108" s="62">
        <v>8</v>
      </c>
      <c r="H108" s="62">
        <v>8</v>
      </c>
      <c r="I108" s="70">
        <f>ĐN72!D10</f>
        <v>5.9666666666666677</v>
      </c>
      <c r="J108" s="66">
        <f>ĐN72!E10</f>
        <v>8</v>
      </c>
      <c r="K108" s="66">
        <f>ĐN72!F10</f>
        <v>7.5</v>
      </c>
      <c r="L108" s="66">
        <f>ĐN72!G10</f>
        <v>6</v>
      </c>
      <c r="M108" s="70">
        <f>ĐN72!H10</f>
        <v>6.8166666666666673</v>
      </c>
      <c r="N108" s="30" t="str">
        <f t="shared" si="3"/>
        <v>TB.Khá</v>
      </c>
      <c r="O108" s="159"/>
      <c r="P108" s="159"/>
      <c r="Q108" s="45"/>
    </row>
    <row r="109" spans="1:17" ht="24" customHeight="1" x14ac:dyDescent="0.25">
      <c r="A109" s="108">
        <v>104</v>
      </c>
      <c r="B109" s="81" t="s">
        <v>188</v>
      </c>
      <c r="C109" s="82" t="s">
        <v>145</v>
      </c>
      <c r="D109" s="45" t="s">
        <v>449</v>
      </c>
      <c r="E109" s="49" t="s">
        <v>374</v>
      </c>
      <c r="F109" s="62">
        <v>7</v>
      </c>
      <c r="G109" s="62">
        <v>8</v>
      </c>
      <c r="H109" s="62">
        <v>7</v>
      </c>
      <c r="I109" s="70">
        <f>ĐN72!D11</f>
        <v>6.840740740740741</v>
      </c>
      <c r="J109" s="66">
        <f>ĐN72!E11</f>
        <v>8</v>
      </c>
      <c r="K109" s="66">
        <f>ĐN72!F11</f>
        <v>7</v>
      </c>
      <c r="L109" s="66">
        <f>ĐN72!G11</f>
        <v>7</v>
      </c>
      <c r="M109" s="70">
        <f>ĐN72!H11</f>
        <v>7.0870370370370379</v>
      </c>
      <c r="N109" s="30" t="str">
        <f t="shared" si="3"/>
        <v>Khá</v>
      </c>
      <c r="O109" s="159" t="s">
        <v>455</v>
      </c>
      <c r="P109" s="159" t="s">
        <v>444</v>
      </c>
      <c r="Q109" s="45"/>
    </row>
    <row r="110" spans="1:17" ht="24" customHeight="1" x14ac:dyDescent="0.25">
      <c r="A110" s="108">
        <v>105</v>
      </c>
      <c r="B110" s="81" t="s">
        <v>189</v>
      </c>
      <c r="C110" s="82" t="s">
        <v>26</v>
      </c>
      <c r="D110" s="83" t="s">
        <v>420</v>
      </c>
      <c r="E110" s="49" t="s">
        <v>374</v>
      </c>
      <c r="F110" s="62">
        <v>6</v>
      </c>
      <c r="G110" s="62">
        <v>8</v>
      </c>
      <c r="H110" s="62">
        <v>8</v>
      </c>
      <c r="I110" s="70">
        <f>ĐN72!D12</f>
        <v>6.1555555555555559</v>
      </c>
      <c r="J110" s="66">
        <f>ĐN72!E12</f>
        <v>7</v>
      </c>
      <c r="K110" s="66">
        <f>ĐN72!F12</f>
        <v>5.5</v>
      </c>
      <c r="L110" s="66">
        <f>ĐN72!G12</f>
        <v>6.5</v>
      </c>
      <c r="M110" s="70">
        <f>ĐN72!H12</f>
        <v>6.0777777777777784</v>
      </c>
      <c r="N110" s="30" t="str">
        <f t="shared" si="3"/>
        <v>TB.Khá</v>
      </c>
      <c r="O110" s="159"/>
      <c r="P110" s="159"/>
      <c r="Q110" s="45"/>
    </row>
    <row r="111" spans="1:17" ht="24" customHeight="1" x14ac:dyDescent="0.25">
      <c r="A111" s="108">
        <v>106</v>
      </c>
      <c r="B111" s="81" t="s">
        <v>190</v>
      </c>
      <c r="C111" s="82" t="s">
        <v>191</v>
      </c>
      <c r="D111" s="83" t="s">
        <v>450</v>
      </c>
      <c r="E111" s="49" t="s">
        <v>374</v>
      </c>
      <c r="F111" s="62">
        <v>7</v>
      </c>
      <c r="G111" s="62">
        <v>8</v>
      </c>
      <c r="H111" s="62">
        <v>8</v>
      </c>
      <c r="I111" s="70">
        <f>ĐN72!D13</f>
        <v>6.6074074074074076</v>
      </c>
      <c r="J111" s="66">
        <f>ĐN72!E13</f>
        <v>8</v>
      </c>
      <c r="K111" s="66">
        <f>ĐN72!F13</f>
        <v>6</v>
      </c>
      <c r="L111" s="66">
        <f>ĐN72!G13</f>
        <v>8</v>
      </c>
      <c r="M111" s="70">
        <f>ĐN72!H13</f>
        <v>6.6370370370370368</v>
      </c>
      <c r="N111" s="30" t="str">
        <f t="shared" si="3"/>
        <v>TB.Khá</v>
      </c>
      <c r="O111" s="159"/>
      <c r="P111" s="159"/>
      <c r="Q111" s="45"/>
    </row>
    <row r="112" spans="1:17" ht="24" customHeight="1" x14ac:dyDescent="0.25">
      <c r="A112" s="108">
        <v>107</v>
      </c>
      <c r="B112" s="81" t="s">
        <v>19</v>
      </c>
      <c r="C112" s="82" t="s">
        <v>104</v>
      </c>
      <c r="D112" s="84">
        <v>37063</v>
      </c>
      <c r="E112" s="49" t="s">
        <v>374</v>
      </c>
      <c r="F112" s="62">
        <v>8</v>
      </c>
      <c r="G112" s="62">
        <v>8</v>
      </c>
      <c r="H112" s="62">
        <v>8</v>
      </c>
      <c r="I112" s="70">
        <f>ĐN72!D14</f>
        <v>6.8086419753086416</v>
      </c>
      <c r="J112" s="66">
        <f>ĐN72!E14</f>
        <v>8</v>
      </c>
      <c r="K112" s="66">
        <f>ĐN72!F14</f>
        <v>6</v>
      </c>
      <c r="L112" s="66">
        <f>ĐN72!G14</f>
        <v>6</v>
      </c>
      <c r="M112" s="70">
        <f>ĐN72!H14</f>
        <v>6.7376543209876543</v>
      </c>
      <c r="N112" s="30" t="str">
        <f t="shared" si="3"/>
        <v>TB.Khá</v>
      </c>
      <c r="O112" s="159"/>
      <c r="P112" s="159"/>
      <c r="Q112" s="45"/>
    </row>
    <row r="113" spans="1:17" ht="24" customHeight="1" x14ac:dyDescent="0.25">
      <c r="A113" s="108">
        <v>108</v>
      </c>
      <c r="B113" s="81" t="s">
        <v>47</v>
      </c>
      <c r="C113" s="82" t="s">
        <v>192</v>
      </c>
      <c r="D113" s="84">
        <v>37089</v>
      </c>
      <c r="E113" s="49" t="s">
        <v>374</v>
      </c>
      <c r="F113" s="62">
        <v>7</v>
      </c>
      <c r="G113" s="62">
        <v>8</v>
      </c>
      <c r="H113" s="62">
        <v>8</v>
      </c>
      <c r="I113" s="70">
        <f>ĐN72!D15</f>
        <v>6.8666666666666671</v>
      </c>
      <c r="J113" s="66">
        <f>ĐN72!E15</f>
        <v>7</v>
      </c>
      <c r="K113" s="66">
        <f>ĐN72!F15</f>
        <v>7.5</v>
      </c>
      <c r="L113" s="66">
        <f>ĐN72!G15</f>
        <v>6</v>
      </c>
      <c r="M113" s="70">
        <f>ĐN72!H15</f>
        <v>7.1000000000000005</v>
      </c>
      <c r="N113" s="30" t="str">
        <f t="shared" si="3"/>
        <v>Khá</v>
      </c>
      <c r="O113" s="159"/>
      <c r="P113" s="159"/>
      <c r="Q113" s="45"/>
    </row>
    <row r="114" spans="1:17" ht="24" customHeight="1" x14ac:dyDescent="0.25">
      <c r="A114" s="108">
        <v>109</v>
      </c>
      <c r="B114" s="81" t="s">
        <v>25</v>
      </c>
      <c r="C114" s="82" t="s">
        <v>40</v>
      </c>
      <c r="D114" s="83" t="s">
        <v>451</v>
      </c>
      <c r="E114" s="49" t="s">
        <v>374</v>
      </c>
      <c r="F114" s="62">
        <v>6</v>
      </c>
      <c r="G114" s="62">
        <v>8</v>
      </c>
      <c r="H114" s="62">
        <v>8</v>
      </c>
      <c r="I114" s="70">
        <f>ĐN72!D16</f>
        <v>6.6320987654320991</v>
      </c>
      <c r="J114" s="66">
        <f>ĐN72!E16</f>
        <v>8</v>
      </c>
      <c r="K114" s="66">
        <f>ĐN72!F16</f>
        <v>7</v>
      </c>
      <c r="L114" s="66">
        <f>ĐN72!G16</f>
        <v>7.5</v>
      </c>
      <c r="M114" s="70">
        <f>ĐN72!H16</f>
        <v>6.9827160493827165</v>
      </c>
      <c r="N114" s="30" t="str">
        <f t="shared" si="3"/>
        <v>Khá</v>
      </c>
      <c r="O114" s="159"/>
      <c r="P114" s="159"/>
      <c r="Q114" s="45"/>
    </row>
    <row r="115" spans="1:17" ht="24" customHeight="1" x14ac:dyDescent="0.25">
      <c r="A115" s="108">
        <v>110</v>
      </c>
      <c r="B115" s="81" t="s">
        <v>193</v>
      </c>
      <c r="C115" s="82" t="s">
        <v>110</v>
      </c>
      <c r="D115" s="84">
        <v>36963</v>
      </c>
      <c r="E115" s="49" t="s">
        <v>374</v>
      </c>
      <c r="F115" s="62">
        <v>9</v>
      </c>
      <c r="G115" s="62">
        <v>9</v>
      </c>
      <c r="H115" s="62">
        <v>9</v>
      </c>
      <c r="I115" s="70">
        <f>ĐN72!D17</f>
        <v>6.6567901234567906</v>
      </c>
      <c r="J115" s="66">
        <f>ĐN72!E17</f>
        <v>8</v>
      </c>
      <c r="K115" s="66">
        <f>ĐN72!F17</f>
        <v>7</v>
      </c>
      <c r="L115" s="66">
        <f>ĐN72!G17</f>
        <v>7.5</v>
      </c>
      <c r="M115" s="70">
        <f>ĐN72!H17</f>
        <v>6.9950617283950622</v>
      </c>
      <c r="N115" s="30" t="str">
        <f t="shared" si="3"/>
        <v>Khá</v>
      </c>
      <c r="O115" s="159"/>
      <c r="P115" s="159"/>
      <c r="Q115" s="45"/>
    </row>
    <row r="116" spans="1:17" ht="24" customHeight="1" x14ac:dyDescent="0.25">
      <c r="A116" s="108">
        <v>111</v>
      </c>
      <c r="B116" s="81" t="s">
        <v>194</v>
      </c>
      <c r="C116" s="82" t="s">
        <v>112</v>
      </c>
      <c r="D116" s="84">
        <v>37052</v>
      </c>
      <c r="E116" s="49" t="s">
        <v>374</v>
      </c>
      <c r="F116" s="62">
        <v>6</v>
      </c>
      <c r="G116" s="62">
        <v>8</v>
      </c>
      <c r="H116" s="62">
        <v>7</v>
      </c>
      <c r="I116" s="70">
        <f>ĐN72!D18</f>
        <v>6.3925925925925906</v>
      </c>
      <c r="J116" s="66">
        <f>ĐN72!E18</f>
        <v>8</v>
      </c>
      <c r="K116" s="66">
        <f>ĐN72!F18</f>
        <v>7.5</v>
      </c>
      <c r="L116" s="66">
        <f>ĐN72!G18</f>
        <v>7</v>
      </c>
      <c r="M116" s="70">
        <f>ĐN72!H18</f>
        <v>7.0296296296296283</v>
      </c>
      <c r="N116" s="30" t="str">
        <f t="shared" si="3"/>
        <v>Khá</v>
      </c>
      <c r="O116" s="159"/>
      <c r="P116" s="159"/>
      <c r="Q116" s="45"/>
    </row>
    <row r="117" spans="1:17" ht="24" customHeight="1" x14ac:dyDescent="0.25">
      <c r="A117" s="108">
        <v>112</v>
      </c>
      <c r="B117" s="81" t="s">
        <v>47</v>
      </c>
      <c r="C117" s="82" t="s">
        <v>195</v>
      </c>
      <c r="D117" s="84">
        <v>36819</v>
      </c>
      <c r="E117" s="49" t="s">
        <v>374</v>
      </c>
      <c r="F117" s="62">
        <v>6</v>
      </c>
      <c r="G117" s="62">
        <v>8</v>
      </c>
      <c r="H117" s="62">
        <v>8</v>
      </c>
      <c r="I117" s="70">
        <f>ĐN72!D19</f>
        <v>6.2654320987654319</v>
      </c>
      <c r="J117" s="66">
        <f>ĐN72!E19</f>
        <v>5</v>
      </c>
      <c r="K117" s="66">
        <f>ĐN72!F19</f>
        <v>6</v>
      </c>
      <c r="L117" s="66">
        <f>ĐN72!G19</f>
        <v>6</v>
      </c>
      <c r="M117" s="70">
        <f>ĐN72!H19</f>
        <v>5.9660493827160499</v>
      </c>
      <c r="N117" s="30" t="str">
        <f t="shared" si="3"/>
        <v>TB.Khá</v>
      </c>
      <c r="O117" s="159"/>
      <c r="P117" s="159"/>
      <c r="Q117" s="45"/>
    </row>
    <row r="118" spans="1:17" ht="24" customHeight="1" x14ac:dyDescent="0.25">
      <c r="A118" s="108">
        <v>113</v>
      </c>
      <c r="B118" s="81" t="s">
        <v>48</v>
      </c>
      <c r="C118" s="82" t="s">
        <v>121</v>
      </c>
      <c r="D118" s="84">
        <v>37119</v>
      </c>
      <c r="E118" s="49" t="s">
        <v>374</v>
      </c>
      <c r="F118" s="62">
        <v>6</v>
      </c>
      <c r="G118" s="62">
        <v>8</v>
      </c>
      <c r="H118" s="62">
        <v>8</v>
      </c>
      <c r="I118" s="70">
        <f>ĐN72!D20</f>
        <v>6.42469135802469</v>
      </c>
      <c r="J118" s="66">
        <f>ĐN72!E20</f>
        <v>6</v>
      </c>
      <c r="K118" s="66">
        <f>ĐN72!F20</f>
        <v>7</v>
      </c>
      <c r="L118" s="66">
        <f>ĐN72!G20</f>
        <v>6.5</v>
      </c>
      <c r="M118" s="70">
        <f>ĐN72!H20</f>
        <v>6.5456790123456789</v>
      </c>
      <c r="N118" s="30" t="str">
        <f t="shared" si="3"/>
        <v>TB.Khá</v>
      </c>
      <c r="O118" s="159"/>
      <c r="P118" s="159"/>
      <c r="Q118" s="45"/>
    </row>
    <row r="119" spans="1:17" ht="24" customHeight="1" x14ac:dyDescent="0.25">
      <c r="A119" s="108">
        <v>114</v>
      </c>
      <c r="B119" s="81" t="s">
        <v>81</v>
      </c>
      <c r="C119" s="82" t="s">
        <v>196</v>
      </c>
      <c r="D119" s="83" t="s">
        <v>452</v>
      </c>
      <c r="E119" s="49" t="s">
        <v>374</v>
      </c>
      <c r="F119" s="62">
        <v>6</v>
      </c>
      <c r="G119" s="62">
        <v>8</v>
      </c>
      <c r="H119" s="62">
        <v>8</v>
      </c>
      <c r="I119" s="70">
        <f>ĐN72!D21</f>
        <v>6.3493827160493819</v>
      </c>
      <c r="J119" s="66">
        <f>ĐN72!E21</f>
        <v>6</v>
      </c>
      <c r="K119" s="66">
        <f>ĐN72!F21</f>
        <v>6.5</v>
      </c>
      <c r="L119" s="66">
        <f>ĐN72!G21</f>
        <v>7</v>
      </c>
      <c r="M119" s="70">
        <f>ĐN72!H21</f>
        <v>6.341358024691357</v>
      </c>
      <c r="N119" s="30" t="str">
        <f t="shared" si="3"/>
        <v>TB.Khá</v>
      </c>
      <c r="O119" s="159"/>
      <c r="P119" s="159"/>
      <c r="Q119" s="45"/>
    </row>
    <row r="120" spans="1:17" ht="24" customHeight="1" x14ac:dyDescent="0.25">
      <c r="A120" s="108">
        <v>115</v>
      </c>
      <c r="B120" s="81" t="s">
        <v>197</v>
      </c>
      <c r="C120" s="82" t="s">
        <v>198</v>
      </c>
      <c r="D120" s="83" t="s">
        <v>453</v>
      </c>
      <c r="E120" s="49" t="s">
        <v>374</v>
      </c>
      <c r="F120" s="62">
        <v>7</v>
      </c>
      <c r="G120" s="62">
        <v>8</v>
      </c>
      <c r="H120" s="62">
        <v>7</v>
      </c>
      <c r="I120" s="70">
        <f>ĐN72!D22</f>
        <v>6.8419753086419757</v>
      </c>
      <c r="J120" s="66">
        <f>ĐN72!E22</f>
        <v>7</v>
      </c>
      <c r="K120" s="66">
        <f>ĐN72!F22</f>
        <v>7</v>
      </c>
      <c r="L120" s="66">
        <f>ĐN72!G22</f>
        <v>8</v>
      </c>
      <c r="M120" s="70">
        <f>ĐN72!H22</f>
        <v>6.9209876543209878</v>
      </c>
      <c r="N120" s="30" t="str">
        <f t="shared" si="3"/>
        <v>TB.Khá</v>
      </c>
      <c r="O120" s="159"/>
      <c r="P120" s="159"/>
      <c r="Q120" s="45"/>
    </row>
    <row r="121" spans="1:17" ht="24" customHeight="1" x14ac:dyDescent="0.25">
      <c r="A121" s="108">
        <v>116</v>
      </c>
      <c r="B121" s="81" t="s">
        <v>199</v>
      </c>
      <c r="C121" s="82" t="s">
        <v>172</v>
      </c>
      <c r="D121" s="45" t="s">
        <v>391</v>
      </c>
      <c r="E121" s="49" t="s">
        <v>446</v>
      </c>
      <c r="F121" s="62">
        <v>6</v>
      </c>
      <c r="G121" s="62">
        <v>8</v>
      </c>
      <c r="H121" s="62">
        <v>8</v>
      </c>
      <c r="I121" s="70">
        <f>ĐN72!D23</f>
        <v>6.529629629629631</v>
      </c>
      <c r="J121" s="66">
        <f>ĐN72!E23</f>
        <v>8</v>
      </c>
      <c r="K121" s="66">
        <f>ĐN72!F23</f>
        <v>6</v>
      </c>
      <c r="L121" s="66">
        <f>ĐN72!G23</f>
        <v>6.5</v>
      </c>
      <c r="M121" s="70">
        <f>ĐN72!H23</f>
        <v>6.5981481481481481</v>
      </c>
      <c r="N121" s="30" t="str">
        <f t="shared" si="3"/>
        <v>TB.Khá</v>
      </c>
      <c r="O121" s="159"/>
      <c r="P121" s="159"/>
      <c r="Q121" s="45"/>
    </row>
    <row r="122" spans="1:17" ht="24" customHeight="1" x14ac:dyDescent="0.25">
      <c r="A122" s="108">
        <v>117</v>
      </c>
      <c r="B122" s="81" t="s">
        <v>25</v>
      </c>
      <c r="C122" s="82" t="s">
        <v>200</v>
      </c>
      <c r="D122" s="45" t="s">
        <v>454</v>
      </c>
      <c r="E122" s="49" t="s">
        <v>374</v>
      </c>
      <c r="F122" s="62">
        <v>6</v>
      </c>
      <c r="G122" s="62">
        <v>8</v>
      </c>
      <c r="H122" s="62">
        <v>8</v>
      </c>
      <c r="I122" s="70">
        <f>ĐN72!D24</f>
        <v>6.9197530864197532</v>
      </c>
      <c r="J122" s="66">
        <f>ĐN72!E24</f>
        <v>8</v>
      </c>
      <c r="K122" s="66">
        <f>ĐN72!F24</f>
        <v>8</v>
      </c>
      <c r="L122" s="66">
        <f>ĐN72!G24</f>
        <v>6</v>
      </c>
      <c r="M122" s="70">
        <f>ĐN72!H24</f>
        <v>7.4598765432098766</v>
      </c>
      <c r="N122" s="30" t="str">
        <f t="shared" si="3"/>
        <v>Khá</v>
      </c>
      <c r="O122" s="159"/>
      <c r="P122" s="159"/>
      <c r="Q122" s="45"/>
    </row>
    <row r="123" spans="1:17" ht="24" customHeight="1" x14ac:dyDescent="0.25">
      <c r="A123" s="108">
        <v>118</v>
      </c>
      <c r="B123" s="81" t="s">
        <v>47</v>
      </c>
      <c r="C123" s="82" t="s">
        <v>200</v>
      </c>
      <c r="D123" s="84">
        <v>37044</v>
      </c>
      <c r="E123" s="49" t="s">
        <v>374</v>
      </c>
      <c r="F123" s="62">
        <v>7</v>
      </c>
      <c r="G123" s="62">
        <v>8</v>
      </c>
      <c r="H123" s="62">
        <v>8</v>
      </c>
      <c r="I123" s="70">
        <f>ĐN72!D25</f>
        <v>6.5913580246913579</v>
      </c>
      <c r="J123" s="66">
        <f>ĐN72!E25</f>
        <v>7</v>
      </c>
      <c r="K123" s="66">
        <f>ĐN72!F25</f>
        <v>6.5</v>
      </c>
      <c r="L123" s="66">
        <f>ĐN72!G25</f>
        <v>8</v>
      </c>
      <c r="M123" s="70">
        <f>ĐN72!H25</f>
        <v>6.629012345679012</v>
      </c>
      <c r="N123" s="30" t="str">
        <f t="shared" si="3"/>
        <v>TB.Khá</v>
      </c>
      <c r="O123" s="159"/>
      <c r="P123" s="159"/>
      <c r="Q123" s="45"/>
    </row>
    <row r="124" spans="1:17" ht="24" customHeight="1" x14ac:dyDescent="0.25">
      <c r="A124" s="108">
        <v>119</v>
      </c>
      <c r="B124" s="81" t="s">
        <v>48</v>
      </c>
      <c r="C124" s="82" t="s">
        <v>62</v>
      </c>
      <c r="D124" s="45" t="s">
        <v>426</v>
      </c>
      <c r="E124" s="49" t="s">
        <v>374</v>
      </c>
      <c r="F124" s="62">
        <v>8</v>
      </c>
      <c r="G124" s="62">
        <v>8</v>
      </c>
      <c r="H124" s="62">
        <v>8</v>
      </c>
      <c r="I124" s="70">
        <f>ĐN72!D26</f>
        <v>7.064197530864198</v>
      </c>
      <c r="J124" s="66">
        <f>ĐN72!E26</f>
        <v>7</v>
      </c>
      <c r="K124" s="66">
        <f>ĐN72!F26</f>
        <v>8</v>
      </c>
      <c r="L124" s="66">
        <f>ĐN72!G26</f>
        <v>8</v>
      </c>
      <c r="M124" s="70">
        <f>ĐN72!H26</f>
        <v>7.3654320987654316</v>
      </c>
      <c r="N124" s="30" t="str">
        <f t="shared" si="3"/>
        <v>Khá</v>
      </c>
      <c r="O124" s="159"/>
      <c r="P124" s="159"/>
      <c r="Q124" s="45"/>
    </row>
    <row r="125" spans="1:17" ht="24" customHeight="1" x14ac:dyDescent="0.25">
      <c r="A125" s="108">
        <v>120</v>
      </c>
      <c r="B125" s="81" t="s">
        <v>202</v>
      </c>
      <c r="C125" s="82" t="s">
        <v>20</v>
      </c>
      <c r="D125" s="84">
        <v>36941</v>
      </c>
      <c r="E125" s="49" t="s">
        <v>374</v>
      </c>
      <c r="F125" s="62">
        <v>7</v>
      </c>
      <c r="G125" s="62">
        <v>7</v>
      </c>
      <c r="H125" s="62">
        <v>8</v>
      </c>
      <c r="I125" s="70">
        <f>ĐL73!D6</f>
        <v>6.0240384615384608</v>
      </c>
      <c r="J125" s="66">
        <f>ĐL73!E6</f>
        <v>7</v>
      </c>
      <c r="K125" s="66">
        <f>ĐL73!F6</f>
        <v>5</v>
      </c>
      <c r="L125" s="66">
        <f>ĐL73!G6</f>
        <v>7</v>
      </c>
      <c r="M125" s="70">
        <f>ĐL73!H6</f>
        <v>5.8453525641025648</v>
      </c>
      <c r="N125" s="30" t="str">
        <f t="shared" ref="N125" si="4">IF(M125&lt;3.95,"Kém",IF(M125&lt;4.95,"Yếu",IF(M125&lt;5.95,"Trung bình",IF(M125&lt;6.95,"TB.Khá",IF(M125&lt;7.95,"Khá","Giỏi")))))</f>
        <v>Trung bình</v>
      </c>
      <c r="O125" s="159" t="s">
        <v>508</v>
      </c>
      <c r="P125" s="160" t="s">
        <v>487</v>
      </c>
      <c r="Q125" s="45"/>
    </row>
    <row r="126" spans="1:17" ht="24" customHeight="1" x14ac:dyDescent="0.25">
      <c r="A126" s="108">
        <v>121</v>
      </c>
      <c r="B126" s="81" t="s">
        <v>81</v>
      </c>
      <c r="C126" s="82" t="s">
        <v>22</v>
      </c>
      <c r="D126" s="45" t="s">
        <v>488</v>
      </c>
      <c r="E126" s="49" t="s">
        <v>374</v>
      </c>
      <c r="F126" s="62">
        <v>5</v>
      </c>
      <c r="G126" s="62">
        <v>7</v>
      </c>
      <c r="H126" s="62">
        <v>8</v>
      </c>
      <c r="I126" s="70">
        <f>ĐL73!D7</f>
        <v>6.6413461538461531</v>
      </c>
      <c r="J126" s="66">
        <f>ĐL73!E7</f>
        <v>5</v>
      </c>
      <c r="K126" s="66">
        <f>ĐL73!F7</f>
        <v>8</v>
      </c>
      <c r="L126" s="66">
        <f>ĐL73!G7</f>
        <v>6.5</v>
      </c>
      <c r="M126" s="70">
        <f>ĐL73!H7</f>
        <v>6.8206730769230761</v>
      </c>
      <c r="N126" s="30" t="str">
        <f t="shared" ref="N126:N147" si="5">IF(M126&lt;3.95,"Kém",IF(M126&lt;4.95,"Yếu",IF(M126&lt;5.95,"Trung bình",IF(M126&lt;6.95,"TB.Khá",IF(M126&lt;7.95,"Khá","Giỏi")))))</f>
        <v>TB.Khá</v>
      </c>
      <c r="O126" s="159"/>
      <c r="P126" s="160"/>
      <c r="Q126" s="45"/>
    </row>
    <row r="127" spans="1:17" ht="24" customHeight="1" x14ac:dyDescent="0.25">
      <c r="A127" s="108">
        <v>122</v>
      </c>
      <c r="B127" s="81" t="s">
        <v>203</v>
      </c>
      <c r="C127" s="82" t="s">
        <v>204</v>
      </c>
      <c r="D127" s="83" t="s">
        <v>489</v>
      </c>
      <c r="E127" s="49" t="s">
        <v>374</v>
      </c>
      <c r="F127" s="62">
        <v>5</v>
      </c>
      <c r="G127" s="62">
        <v>7</v>
      </c>
      <c r="H127" s="62">
        <v>7</v>
      </c>
      <c r="I127" s="70">
        <f>ĐL73!D8</f>
        <v>5.6153846153846141</v>
      </c>
      <c r="J127" s="66">
        <f>ĐL73!E8</f>
        <v>6</v>
      </c>
      <c r="K127" s="66">
        <f>ĐL73!F8</f>
        <v>6</v>
      </c>
      <c r="L127" s="66">
        <f>ĐL73!G8</f>
        <v>7</v>
      </c>
      <c r="M127" s="70">
        <f>ĐL73!H8</f>
        <v>5.8076923076923066</v>
      </c>
      <c r="N127" s="30" t="str">
        <f t="shared" si="5"/>
        <v>Trung bình</v>
      </c>
      <c r="O127" s="159"/>
      <c r="P127" s="160"/>
      <c r="Q127" s="45"/>
    </row>
    <row r="128" spans="1:17" ht="24" customHeight="1" x14ac:dyDescent="0.25">
      <c r="A128" s="108">
        <v>123</v>
      </c>
      <c r="B128" s="81" t="s">
        <v>47</v>
      </c>
      <c r="C128" s="82" t="s">
        <v>192</v>
      </c>
      <c r="D128" s="45" t="s">
        <v>490</v>
      </c>
      <c r="E128" s="49" t="s">
        <v>374</v>
      </c>
      <c r="F128" s="62">
        <v>7</v>
      </c>
      <c r="G128" s="62">
        <v>7</v>
      </c>
      <c r="H128" s="62">
        <v>7</v>
      </c>
      <c r="I128" s="70">
        <v>6.7</v>
      </c>
      <c r="J128" s="66">
        <f>ĐL73!E9</f>
        <v>6.5</v>
      </c>
      <c r="K128" s="66">
        <f>ĐL73!F9</f>
        <v>7</v>
      </c>
      <c r="L128" s="66">
        <f>ĐL73!G9</f>
        <v>7</v>
      </c>
      <c r="M128" s="109">
        <v>6.7666666666666666</v>
      </c>
      <c r="N128" s="30" t="str">
        <f t="shared" si="5"/>
        <v>TB.Khá</v>
      </c>
      <c r="O128" s="159"/>
      <c r="P128" s="160"/>
      <c r="Q128" s="45"/>
    </row>
    <row r="129" spans="1:17" ht="24" customHeight="1" x14ac:dyDescent="0.25">
      <c r="A129" s="108">
        <v>124</v>
      </c>
      <c r="B129" s="81" t="s">
        <v>205</v>
      </c>
      <c r="C129" s="82" t="s">
        <v>35</v>
      </c>
      <c r="D129" s="45" t="s">
        <v>491</v>
      </c>
      <c r="E129" s="49" t="s">
        <v>374</v>
      </c>
      <c r="F129" s="62">
        <v>5</v>
      </c>
      <c r="G129" s="62">
        <v>8</v>
      </c>
      <c r="H129" s="62">
        <v>8</v>
      </c>
      <c r="I129" s="70">
        <v>6.9</v>
      </c>
      <c r="J129" s="66">
        <f>ĐL73!E10</f>
        <v>7</v>
      </c>
      <c r="K129" s="66">
        <f>ĐL73!F10</f>
        <v>8</v>
      </c>
      <c r="L129" s="66">
        <f>ĐL73!G10</f>
        <v>7</v>
      </c>
      <c r="M129" s="109">
        <v>7.2833333333333341</v>
      </c>
      <c r="N129" s="30" t="str">
        <f t="shared" si="5"/>
        <v>Khá</v>
      </c>
      <c r="O129" s="159"/>
      <c r="P129" s="160"/>
      <c r="Q129" s="45"/>
    </row>
    <row r="130" spans="1:17" ht="24" customHeight="1" x14ac:dyDescent="0.25">
      <c r="A130" s="108">
        <v>125</v>
      </c>
      <c r="B130" s="81" t="s">
        <v>206</v>
      </c>
      <c r="C130" s="82" t="s">
        <v>207</v>
      </c>
      <c r="D130" s="83" t="s">
        <v>492</v>
      </c>
      <c r="E130" s="49" t="s">
        <v>374</v>
      </c>
      <c r="F130" s="62">
        <v>7</v>
      </c>
      <c r="G130" s="62">
        <v>7</v>
      </c>
      <c r="H130" s="62">
        <v>8</v>
      </c>
      <c r="I130" s="70">
        <f>ĐL73!D11</f>
        <v>6.9480769230769237</v>
      </c>
      <c r="J130" s="66">
        <f>ĐL73!E11</f>
        <v>7.5</v>
      </c>
      <c r="K130" s="66">
        <f>ĐL73!F11</f>
        <v>8</v>
      </c>
      <c r="L130" s="66">
        <f>ĐL73!G11</f>
        <v>7</v>
      </c>
      <c r="M130" s="70">
        <f>ĐL73!H11</f>
        <v>7.3907051282051279</v>
      </c>
      <c r="N130" s="30" t="str">
        <f t="shared" si="5"/>
        <v>Khá</v>
      </c>
      <c r="O130" s="159"/>
      <c r="P130" s="160"/>
      <c r="Q130" s="45"/>
    </row>
    <row r="131" spans="1:17" ht="24" customHeight="1" x14ac:dyDescent="0.25">
      <c r="A131" s="108">
        <v>126</v>
      </c>
      <c r="B131" s="81" t="s">
        <v>208</v>
      </c>
      <c r="C131" s="82" t="s">
        <v>207</v>
      </c>
      <c r="D131" s="83" t="s">
        <v>493</v>
      </c>
      <c r="E131" s="49" t="s">
        <v>374</v>
      </c>
      <c r="F131" s="62">
        <v>7</v>
      </c>
      <c r="G131" s="62">
        <v>7</v>
      </c>
      <c r="H131" s="62">
        <v>8</v>
      </c>
      <c r="I131" s="70">
        <f>ĐL73!D12</f>
        <v>6.0913461538461542</v>
      </c>
      <c r="J131" s="66">
        <f>ĐL73!E12</f>
        <v>7</v>
      </c>
      <c r="K131" s="66">
        <f>ĐL73!F12</f>
        <v>6</v>
      </c>
      <c r="L131" s="66">
        <f>ĐL73!G12</f>
        <v>6.5</v>
      </c>
      <c r="M131" s="70">
        <f>ĐL73!H12</f>
        <v>6.2123397435897445</v>
      </c>
      <c r="N131" s="30" t="str">
        <f t="shared" si="5"/>
        <v>TB.Khá</v>
      </c>
      <c r="O131" s="159" t="s">
        <v>508</v>
      </c>
      <c r="P131" s="160" t="s">
        <v>487</v>
      </c>
      <c r="Q131" s="45"/>
    </row>
    <row r="132" spans="1:17" ht="24" customHeight="1" x14ac:dyDescent="0.25">
      <c r="A132" s="108">
        <v>127</v>
      </c>
      <c r="B132" s="81" t="s">
        <v>209</v>
      </c>
      <c r="C132" s="82" t="s">
        <v>115</v>
      </c>
      <c r="D132" s="83" t="s">
        <v>494</v>
      </c>
      <c r="E132" s="49" t="s">
        <v>374</v>
      </c>
      <c r="F132" s="62">
        <v>7</v>
      </c>
      <c r="G132" s="62">
        <v>7</v>
      </c>
      <c r="H132" s="62">
        <v>8</v>
      </c>
      <c r="I132" s="70">
        <f>ĐL73!D13</f>
        <v>7.0548076923076923</v>
      </c>
      <c r="J132" s="66">
        <f>ĐL73!E13</f>
        <v>8</v>
      </c>
      <c r="K132" s="66">
        <f>ĐL73!F13</f>
        <v>8</v>
      </c>
      <c r="L132" s="66">
        <f>ĐL73!G13</f>
        <v>6.5</v>
      </c>
      <c r="M132" s="70">
        <f>ĐL73!H13</f>
        <v>7.5274038461538462</v>
      </c>
      <c r="N132" s="30" t="str">
        <f t="shared" si="5"/>
        <v>Khá</v>
      </c>
      <c r="O132" s="159"/>
      <c r="P132" s="160"/>
      <c r="Q132" s="45"/>
    </row>
    <row r="133" spans="1:17" ht="24" customHeight="1" x14ac:dyDescent="0.25">
      <c r="A133" s="108">
        <v>128</v>
      </c>
      <c r="B133" s="81" t="s">
        <v>210</v>
      </c>
      <c r="C133" s="82" t="s">
        <v>115</v>
      </c>
      <c r="D133" s="83" t="s">
        <v>495</v>
      </c>
      <c r="E133" s="49" t="s">
        <v>374</v>
      </c>
      <c r="F133" s="62">
        <v>6</v>
      </c>
      <c r="G133" s="62">
        <v>8</v>
      </c>
      <c r="H133" s="62">
        <v>8</v>
      </c>
      <c r="I133" s="70">
        <f>ĐL73!D14</f>
        <v>6.4269230769230763</v>
      </c>
      <c r="J133" s="66">
        <f>ĐL73!E14</f>
        <v>6</v>
      </c>
      <c r="K133" s="66">
        <f>ĐL73!F14</f>
        <v>6</v>
      </c>
      <c r="L133" s="66">
        <f>ĐL73!G14</f>
        <v>6</v>
      </c>
      <c r="M133" s="70">
        <f>ĐL73!H14</f>
        <v>6.2134615384615381</v>
      </c>
      <c r="N133" s="30" t="str">
        <f t="shared" si="5"/>
        <v>TB.Khá</v>
      </c>
      <c r="O133" s="159"/>
      <c r="P133" s="160"/>
      <c r="Q133" s="45"/>
    </row>
    <row r="134" spans="1:17" ht="24" customHeight="1" x14ac:dyDescent="0.25">
      <c r="A134" s="108">
        <v>129</v>
      </c>
      <c r="B134" s="81" t="s">
        <v>48</v>
      </c>
      <c r="C134" s="82" t="s">
        <v>117</v>
      </c>
      <c r="D134" s="45" t="s">
        <v>496</v>
      </c>
      <c r="E134" s="49" t="s">
        <v>374</v>
      </c>
      <c r="F134" s="62">
        <v>7</v>
      </c>
      <c r="G134" s="62">
        <v>7</v>
      </c>
      <c r="H134" s="62">
        <v>8</v>
      </c>
      <c r="I134" s="70">
        <f>ĐL73!D15</f>
        <v>6.3778846153846152</v>
      </c>
      <c r="J134" s="66">
        <f>ĐL73!E15</f>
        <v>5</v>
      </c>
      <c r="K134" s="66">
        <f>ĐL73!F15</f>
        <v>5</v>
      </c>
      <c r="L134" s="66">
        <f>ĐL73!G15</f>
        <v>6</v>
      </c>
      <c r="M134" s="70">
        <f>ĐL73!H15</f>
        <v>5.688942307692308</v>
      </c>
      <c r="N134" s="30" t="str">
        <f t="shared" si="5"/>
        <v>Trung bình</v>
      </c>
      <c r="O134" s="159"/>
      <c r="P134" s="160"/>
      <c r="Q134" s="45"/>
    </row>
    <row r="135" spans="1:17" ht="24" customHeight="1" x14ac:dyDescent="0.25">
      <c r="A135" s="108">
        <v>130</v>
      </c>
      <c r="B135" s="81" t="s">
        <v>211</v>
      </c>
      <c r="C135" s="82" t="s">
        <v>212</v>
      </c>
      <c r="D135" s="45" t="s">
        <v>497</v>
      </c>
      <c r="E135" s="49" t="s">
        <v>374</v>
      </c>
      <c r="F135" s="62">
        <v>7</v>
      </c>
      <c r="G135" s="62">
        <v>7</v>
      </c>
      <c r="H135" s="62">
        <v>8</v>
      </c>
      <c r="I135" s="70">
        <f>ĐL73!D16</f>
        <v>6.4317307692307697</v>
      </c>
      <c r="J135" s="66">
        <f>ĐL73!E16</f>
        <v>5.5</v>
      </c>
      <c r="K135" s="66">
        <f>ĐL73!F16</f>
        <v>6.5</v>
      </c>
      <c r="L135" s="66">
        <f>ĐL73!G16</f>
        <v>6</v>
      </c>
      <c r="M135" s="70">
        <f>ĐL73!H16</f>
        <v>6.2991987179487188</v>
      </c>
      <c r="N135" s="30" t="str">
        <f t="shared" si="5"/>
        <v>TB.Khá</v>
      </c>
      <c r="O135" s="159"/>
      <c r="P135" s="160"/>
      <c r="Q135" s="45"/>
    </row>
    <row r="136" spans="1:17" ht="24" customHeight="1" x14ac:dyDescent="0.25">
      <c r="A136" s="108">
        <v>131</v>
      </c>
      <c r="B136" s="81" t="s">
        <v>213</v>
      </c>
      <c r="C136" s="82" t="s">
        <v>167</v>
      </c>
      <c r="D136" s="45" t="s">
        <v>498</v>
      </c>
      <c r="E136" s="49" t="s">
        <v>374</v>
      </c>
      <c r="F136" s="62">
        <v>7</v>
      </c>
      <c r="G136" s="62">
        <v>7</v>
      </c>
      <c r="H136" s="62">
        <v>7</v>
      </c>
      <c r="I136" s="70">
        <f>ĐL73!D17</f>
        <v>5.6596153846153836</v>
      </c>
      <c r="J136" s="66">
        <f>ĐL73!E17</f>
        <v>5.5</v>
      </c>
      <c r="K136" s="66">
        <f>ĐL73!F17</f>
        <v>6</v>
      </c>
      <c r="L136" s="66">
        <f>ĐL73!G17</f>
        <v>6.5</v>
      </c>
      <c r="M136" s="70">
        <f>ĐL73!H17</f>
        <v>5.7464743589743579</v>
      </c>
      <c r="N136" s="30" t="str">
        <f t="shared" si="5"/>
        <v>Trung bình</v>
      </c>
      <c r="O136" s="159"/>
      <c r="P136" s="160"/>
      <c r="Q136" s="45"/>
    </row>
    <row r="137" spans="1:17" ht="24" customHeight="1" x14ac:dyDescent="0.25">
      <c r="A137" s="108">
        <v>132</v>
      </c>
      <c r="B137" s="81" t="s">
        <v>48</v>
      </c>
      <c r="C137" s="82" t="s">
        <v>198</v>
      </c>
      <c r="D137" s="84">
        <v>37174</v>
      </c>
      <c r="E137" s="49" t="s">
        <v>374</v>
      </c>
      <c r="F137" s="62">
        <v>7</v>
      </c>
      <c r="G137" s="62">
        <v>7</v>
      </c>
      <c r="H137" s="62">
        <v>9</v>
      </c>
      <c r="I137" s="70">
        <f>ĐL73!D18</f>
        <v>6.539423076923077</v>
      </c>
      <c r="J137" s="66">
        <f>ĐL73!E18</f>
        <v>5</v>
      </c>
      <c r="K137" s="66">
        <f>ĐL73!F18</f>
        <v>7.5</v>
      </c>
      <c r="L137" s="66">
        <f>ĐL73!G18</f>
        <v>6</v>
      </c>
      <c r="M137" s="70">
        <f>ĐL73!H18</f>
        <v>6.6030448717948715</v>
      </c>
      <c r="N137" s="30" t="str">
        <f t="shared" si="5"/>
        <v>TB.Khá</v>
      </c>
      <c r="O137" s="159"/>
      <c r="P137" s="160"/>
      <c r="Q137" s="45"/>
    </row>
    <row r="138" spans="1:17" ht="24" customHeight="1" x14ac:dyDescent="0.25">
      <c r="A138" s="108">
        <v>133</v>
      </c>
      <c r="B138" s="81" t="s">
        <v>214</v>
      </c>
      <c r="C138" s="82" t="s">
        <v>346</v>
      </c>
      <c r="D138" s="83" t="s">
        <v>499</v>
      </c>
      <c r="E138" s="49" t="s">
        <v>374</v>
      </c>
      <c r="F138" s="62">
        <v>6</v>
      </c>
      <c r="G138" s="62">
        <v>8</v>
      </c>
      <c r="H138" s="62">
        <v>9</v>
      </c>
      <c r="I138" s="70">
        <f>ĐL73!D19</f>
        <v>6.2153846153846155</v>
      </c>
      <c r="J138" s="66">
        <f>ĐL73!E19</f>
        <v>6.5</v>
      </c>
      <c r="K138" s="66">
        <f>ĐL73!F19</f>
        <v>6</v>
      </c>
      <c r="L138" s="66">
        <f>ĐL73!G19</f>
        <v>7</v>
      </c>
      <c r="M138" s="70">
        <f>ĐL73!H19</f>
        <v>6.1910256410256421</v>
      </c>
      <c r="N138" s="30" t="str">
        <f t="shared" si="5"/>
        <v>TB.Khá</v>
      </c>
      <c r="O138" s="159"/>
      <c r="P138" s="160"/>
      <c r="Q138" s="45"/>
    </row>
    <row r="139" spans="1:17" ht="24" customHeight="1" x14ac:dyDescent="0.25">
      <c r="A139" s="108">
        <v>134</v>
      </c>
      <c r="B139" s="81" t="s">
        <v>81</v>
      </c>
      <c r="C139" s="82" t="s">
        <v>215</v>
      </c>
      <c r="D139" s="83" t="s">
        <v>500</v>
      </c>
      <c r="E139" s="49" t="s">
        <v>374</v>
      </c>
      <c r="F139" s="62">
        <v>7</v>
      </c>
      <c r="G139" s="62">
        <v>7</v>
      </c>
      <c r="H139" s="62">
        <v>7</v>
      </c>
      <c r="I139" s="70">
        <f>ĐL73!D20</f>
        <v>7.593406593406594</v>
      </c>
      <c r="J139" s="66">
        <f>ĐL73!E20</f>
        <v>8</v>
      </c>
      <c r="K139" s="66">
        <f>ĐL73!F20</f>
        <v>9</v>
      </c>
      <c r="L139" s="66">
        <f>ĐL73!G20</f>
        <v>6</v>
      </c>
      <c r="M139" s="70">
        <f>ĐL73!H20</f>
        <v>8.1300366300366296</v>
      </c>
      <c r="N139" s="30" t="str">
        <f t="shared" si="5"/>
        <v>Giỏi</v>
      </c>
      <c r="O139" s="159"/>
      <c r="P139" s="160"/>
      <c r="Q139" s="45"/>
    </row>
    <row r="140" spans="1:17" ht="24" customHeight="1" x14ac:dyDescent="0.25">
      <c r="A140" s="108">
        <v>135</v>
      </c>
      <c r="B140" s="81" t="s">
        <v>216</v>
      </c>
      <c r="C140" s="82" t="s">
        <v>215</v>
      </c>
      <c r="D140" s="45" t="s">
        <v>501</v>
      </c>
      <c r="E140" s="49" t="s">
        <v>374</v>
      </c>
      <c r="F140" s="62">
        <v>7</v>
      </c>
      <c r="G140" s="62">
        <v>8</v>
      </c>
      <c r="H140" s="62">
        <v>8</v>
      </c>
      <c r="I140" s="70">
        <f>ĐL73!D21</f>
        <v>7.4013736263736272</v>
      </c>
      <c r="J140" s="66">
        <f>ĐL73!E21</f>
        <v>7.5</v>
      </c>
      <c r="K140" s="66">
        <f>ĐL73!F21</f>
        <v>8.5</v>
      </c>
      <c r="L140" s="66">
        <f>ĐL73!G21</f>
        <v>6</v>
      </c>
      <c r="M140" s="70">
        <f>ĐL73!H21</f>
        <v>7.7840201465201462</v>
      </c>
      <c r="N140" s="30" t="str">
        <f t="shared" si="5"/>
        <v>Khá</v>
      </c>
      <c r="O140" s="159"/>
      <c r="P140" s="160"/>
      <c r="Q140" s="45"/>
    </row>
    <row r="141" spans="1:17" ht="24" customHeight="1" x14ac:dyDescent="0.25">
      <c r="A141" s="108">
        <v>136</v>
      </c>
      <c r="B141" s="81" t="s">
        <v>217</v>
      </c>
      <c r="C141" s="82" t="s">
        <v>215</v>
      </c>
      <c r="D141" s="83" t="s">
        <v>502</v>
      </c>
      <c r="E141" s="49" t="s">
        <v>503</v>
      </c>
      <c r="F141" s="62">
        <v>7</v>
      </c>
      <c r="G141" s="62">
        <v>7</v>
      </c>
      <c r="H141" s="62">
        <v>7</v>
      </c>
      <c r="I141" s="70">
        <f>ĐL73!D22</f>
        <v>6.5041208791208796</v>
      </c>
      <c r="J141" s="66">
        <f>ĐL73!E22</f>
        <v>6</v>
      </c>
      <c r="K141" s="66">
        <f>ĐL73!F22</f>
        <v>5</v>
      </c>
      <c r="L141" s="66">
        <f>ĐL73!G22</f>
        <v>6</v>
      </c>
      <c r="M141" s="70">
        <f>ĐL73!H22</f>
        <v>5.9187271062271067</v>
      </c>
      <c r="N141" s="30" t="str">
        <f t="shared" si="5"/>
        <v>Trung bình</v>
      </c>
      <c r="O141" s="159"/>
      <c r="P141" s="160"/>
      <c r="Q141" s="45"/>
    </row>
    <row r="142" spans="1:17" ht="24" customHeight="1" x14ac:dyDescent="0.25">
      <c r="A142" s="108">
        <v>137</v>
      </c>
      <c r="B142" s="81" t="s">
        <v>51</v>
      </c>
      <c r="C142" s="82" t="s">
        <v>215</v>
      </c>
      <c r="D142" s="45" t="s">
        <v>504</v>
      </c>
      <c r="E142" s="49" t="s">
        <v>374</v>
      </c>
      <c r="F142" s="62">
        <v>6</v>
      </c>
      <c r="G142" s="62">
        <v>7</v>
      </c>
      <c r="H142" s="62">
        <v>9</v>
      </c>
      <c r="I142" s="70">
        <f>ĐL73!D23</f>
        <v>6.7285714285714278</v>
      </c>
      <c r="J142" s="66">
        <f>ĐL73!E23</f>
        <v>8</v>
      </c>
      <c r="K142" s="66">
        <f>ĐL73!F23</f>
        <v>7</v>
      </c>
      <c r="L142" s="66">
        <f>ĐL73!G23</f>
        <v>6</v>
      </c>
      <c r="M142" s="70">
        <f>ĐL73!H23</f>
        <v>7.0309523809523808</v>
      </c>
      <c r="N142" s="30" t="str">
        <f t="shared" si="5"/>
        <v>Khá</v>
      </c>
      <c r="O142" s="159"/>
      <c r="P142" s="160"/>
      <c r="Q142" s="45"/>
    </row>
    <row r="143" spans="1:17" ht="24" customHeight="1" x14ac:dyDescent="0.25">
      <c r="A143" s="108">
        <v>138</v>
      </c>
      <c r="B143" s="81" t="s">
        <v>48</v>
      </c>
      <c r="C143" s="82" t="s">
        <v>215</v>
      </c>
      <c r="D143" s="83" t="s">
        <v>505</v>
      </c>
      <c r="E143" s="49" t="s">
        <v>374</v>
      </c>
      <c r="F143" s="62">
        <v>7</v>
      </c>
      <c r="G143" s="62">
        <v>7</v>
      </c>
      <c r="H143" s="62">
        <v>8</v>
      </c>
      <c r="I143" s="70">
        <f>ĐL73!D24</f>
        <v>6.5289835164835166</v>
      </c>
      <c r="J143" s="66">
        <f>ĐL73!E24</f>
        <v>6</v>
      </c>
      <c r="K143" s="66">
        <f>ĐL73!F24</f>
        <v>8</v>
      </c>
      <c r="L143" s="66">
        <f>ĐL73!G24</f>
        <v>7</v>
      </c>
      <c r="M143" s="70">
        <f>ĐL73!H24</f>
        <v>6.9311584249084248</v>
      </c>
      <c r="N143" s="30" t="str">
        <f t="shared" si="5"/>
        <v>TB.Khá</v>
      </c>
      <c r="O143" s="159"/>
      <c r="P143" s="160"/>
      <c r="Q143" s="45"/>
    </row>
    <row r="144" spans="1:17" ht="24" customHeight="1" x14ac:dyDescent="0.25">
      <c r="A144" s="108">
        <v>139</v>
      </c>
      <c r="B144" s="81" t="s">
        <v>218</v>
      </c>
      <c r="C144" s="82" t="s">
        <v>215</v>
      </c>
      <c r="D144" s="45" t="s">
        <v>506</v>
      </c>
      <c r="E144" s="49" t="s">
        <v>374</v>
      </c>
      <c r="F144" s="62">
        <v>6</v>
      </c>
      <c r="G144" s="62">
        <v>7</v>
      </c>
      <c r="H144" s="62">
        <v>8</v>
      </c>
      <c r="I144" s="70">
        <f>ĐL73!D25</f>
        <v>6.421153846153846</v>
      </c>
      <c r="J144" s="66">
        <f>ĐL73!E25</f>
        <v>7</v>
      </c>
      <c r="K144" s="66">
        <f>ĐL73!F25</f>
        <v>6</v>
      </c>
      <c r="L144" s="66">
        <f>ĐL73!G25</f>
        <v>6.5</v>
      </c>
      <c r="M144" s="70">
        <f>ĐL73!H25</f>
        <v>6.37724358974359</v>
      </c>
      <c r="N144" s="30" t="str">
        <f t="shared" si="5"/>
        <v>TB.Khá</v>
      </c>
      <c r="O144" s="159"/>
      <c r="P144" s="160"/>
      <c r="Q144" s="45"/>
    </row>
    <row r="145" spans="1:17" ht="24" customHeight="1" x14ac:dyDescent="0.25">
      <c r="A145" s="108">
        <v>140</v>
      </c>
      <c r="B145" s="81" t="s">
        <v>209</v>
      </c>
      <c r="C145" s="82" t="s">
        <v>182</v>
      </c>
      <c r="D145" s="83" t="s">
        <v>507</v>
      </c>
      <c r="E145" s="49" t="s">
        <v>374</v>
      </c>
      <c r="F145" s="62">
        <v>7</v>
      </c>
      <c r="G145" s="62">
        <v>7</v>
      </c>
      <c r="H145" s="62">
        <v>7</v>
      </c>
      <c r="I145" s="70">
        <f>ĐL73!D26</f>
        <v>6.8034340659340646</v>
      </c>
      <c r="J145" s="66">
        <f>ĐL73!E26</f>
        <v>6</v>
      </c>
      <c r="K145" s="66">
        <f>ĐL73!F26</f>
        <v>7</v>
      </c>
      <c r="L145" s="66">
        <f>ĐL73!G26</f>
        <v>6</v>
      </c>
      <c r="M145" s="70">
        <f>ĐL73!H26</f>
        <v>6.7350503663003662</v>
      </c>
      <c r="N145" s="30" t="str">
        <f t="shared" si="5"/>
        <v>TB.Khá</v>
      </c>
      <c r="O145" s="159"/>
      <c r="P145" s="160"/>
      <c r="Q145" s="45"/>
    </row>
    <row r="146" spans="1:17" ht="24" customHeight="1" x14ac:dyDescent="0.25">
      <c r="A146" s="108">
        <v>141</v>
      </c>
      <c r="B146" s="81" t="s">
        <v>219</v>
      </c>
      <c r="C146" s="82" t="s">
        <v>182</v>
      </c>
      <c r="D146" s="45" t="s">
        <v>463</v>
      </c>
      <c r="E146" s="49" t="s">
        <v>374</v>
      </c>
      <c r="F146" s="62">
        <v>7</v>
      </c>
      <c r="G146" s="62">
        <v>7</v>
      </c>
      <c r="H146" s="62">
        <v>8</v>
      </c>
      <c r="I146" s="70">
        <f>ĐL73!D27</f>
        <v>6.3548076923076922</v>
      </c>
      <c r="J146" s="66">
        <f>ĐL73!E27</f>
        <v>5</v>
      </c>
      <c r="K146" s="66">
        <f>ĐL73!F27</f>
        <v>7</v>
      </c>
      <c r="L146" s="66">
        <f>ĐL73!G27</f>
        <v>6</v>
      </c>
      <c r="M146" s="70">
        <f>ĐL73!H27</f>
        <v>6.3440705128205126</v>
      </c>
      <c r="N146" s="30" t="str">
        <f t="shared" si="5"/>
        <v>TB.Khá</v>
      </c>
      <c r="O146" s="159"/>
      <c r="P146" s="160"/>
      <c r="Q146" s="45"/>
    </row>
    <row r="147" spans="1:17" ht="24" customHeight="1" x14ac:dyDescent="0.25">
      <c r="A147" s="108">
        <v>142</v>
      </c>
      <c r="B147" s="87" t="s">
        <v>221</v>
      </c>
      <c r="C147" s="88" t="s">
        <v>78</v>
      </c>
      <c r="D147" s="89" t="s">
        <v>509</v>
      </c>
      <c r="E147" s="49" t="s">
        <v>374</v>
      </c>
      <c r="F147" s="62">
        <v>7</v>
      </c>
      <c r="G147" s="62">
        <v>7</v>
      </c>
      <c r="H147" s="62">
        <v>7</v>
      </c>
      <c r="I147" s="70">
        <f>ĐL74!D6</f>
        <v>5.7932692307692308</v>
      </c>
      <c r="J147" s="66">
        <f>ĐL74!E6</f>
        <v>6.5</v>
      </c>
      <c r="K147" s="66">
        <f>ĐL74!F6</f>
        <v>6</v>
      </c>
      <c r="L147" s="66">
        <f>ĐL74!G6</f>
        <v>7</v>
      </c>
      <c r="M147" s="70">
        <f>ĐL74!H6</f>
        <v>5.9799679487179489</v>
      </c>
      <c r="N147" s="30" t="str">
        <f t="shared" si="5"/>
        <v>TB.Khá</v>
      </c>
      <c r="O147" s="159" t="s">
        <v>523</v>
      </c>
      <c r="P147" s="160" t="s">
        <v>487</v>
      </c>
      <c r="Q147" s="45"/>
    </row>
    <row r="148" spans="1:17" ht="24" customHeight="1" x14ac:dyDescent="0.25">
      <c r="A148" s="108">
        <v>143</v>
      </c>
      <c r="B148" s="87" t="s">
        <v>222</v>
      </c>
      <c r="C148" s="88" t="s">
        <v>78</v>
      </c>
      <c r="D148" s="90" t="s">
        <v>510</v>
      </c>
      <c r="E148" s="49" t="s">
        <v>374</v>
      </c>
      <c r="F148" s="62">
        <v>7</v>
      </c>
      <c r="G148" s="62">
        <v>8</v>
      </c>
      <c r="H148" s="62">
        <v>8</v>
      </c>
      <c r="I148" s="70">
        <f>ĐL74!D7</f>
        <v>7.3951923076923078</v>
      </c>
      <c r="J148" s="66">
        <f>ĐL74!E7</f>
        <v>8.5</v>
      </c>
      <c r="K148" s="66">
        <f>ĐL74!F7</f>
        <v>8</v>
      </c>
      <c r="L148" s="66">
        <f>ĐL74!G7</f>
        <v>7</v>
      </c>
      <c r="M148" s="70">
        <f>ĐL74!H7</f>
        <v>7.7809294871794874</v>
      </c>
      <c r="N148" s="30" t="str">
        <f t="shared" ref="N148:N166" si="6">IF(M148&lt;3.95,"Kém",IF(M148&lt;4.95,"Yếu",IF(M148&lt;5.95,"Trung bình",IF(M148&lt;6.95,"TB.Khá",IF(M148&lt;7.95,"Khá","Giỏi")))))</f>
        <v>Khá</v>
      </c>
      <c r="O148" s="159"/>
      <c r="P148" s="160"/>
      <c r="Q148" s="45"/>
    </row>
    <row r="149" spans="1:17" ht="24" customHeight="1" x14ac:dyDescent="0.25">
      <c r="A149" s="108">
        <v>144</v>
      </c>
      <c r="B149" s="87" t="s">
        <v>223</v>
      </c>
      <c r="C149" s="88" t="s">
        <v>78</v>
      </c>
      <c r="D149" s="90" t="s">
        <v>511</v>
      </c>
      <c r="E149" s="49" t="s">
        <v>374</v>
      </c>
      <c r="F149" s="62">
        <v>8</v>
      </c>
      <c r="G149" s="62">
        <v>9</v>
      </c>
      <c r="H149" s="62">
        <v>9</v>
      </c>
      <c r="I149" s="70">
        <f>ĐL74!D8</f>
        <v>7.263461538461538</v>
      </c>
      <c r="J149" s="66">
        <f>ĐL74!E8</f>
        <v>8</v>
      </c>
      <c r="K149" s="66">
        <f>ĐL74!F8</f>
        <v>8</v>
      </c>
      <c r="L149" s="66">
        <f>ĐL74!G8</f>
        <v>7</v>
      </c>
      <c r="M149" s="70">
        <f>ĐL74!H8</f>
        <v>7.6317307692307681</v>
      </c>
      <c r="N149" s="30" t="str">
        <f t="shared" si="6"/>
        <v>Khá</v>
      </c>
      <c r="O149" s="159"/>
      <c r="P149" s="160"/>
      <c r="Q149" s="45"/>
    </row>
    <row r="150" spans="1:17" ht="24" customHeight="1" x14ac:dyDescent="0.25">
      <c r="A150" s="108">
        <v>145</v>
      </c>
      <c r="B150" s="87" t="s">
        <v>224</v>
      </c>
      <c r="C150" s="88" t="s">
        <v>225</v>
      </c>
      <c r="D150" s="90" t="s">
        <v>461</v>
      </c>
      <c r="E150" s="49" t="s">
        <v>374</v>
      </c>
      <c r="F150" s="62">
        <v>9</v>
      </c>
      <c r="G150" s="62">
        <v>9</v>
      </c>
      <c r="H150" s="62">
        <v>8</v>
      </c>
      <c r="I150" s="70">
        <f>ĐL74!D9</f>
        <v>7.1817307692307679</v>
      </c>
      <c r="J150" s="66">
        <f>ĐL74!E9</f>
        <v>7</v>
      </c>
      <c r="K150" s="66">
        <f>ĐL74!F9</f>
        <v>7</v>
      </c>
      <c r="L150" s="66">
        <f>ĐL74!G9</f>
        <v>8</v>
      </c>
      <c r="M150" s="70">
        <f>ĐL74!H9</f>
        <v>7.090865384615384</v>
      </c>
      <c r="N150" s="30" t="str">
        <f t="shared" si="6"/>
        <v>Khá</v>
      </c>
      <c r="O150" s="159"/>
      <c r="P150" s="160"/>
      <c r="Q150" s="45"/>
    </row>
    <row r="151" spans="1:17" ht="24" customHeight="1" x14ac:dyDescent="0.25">
      <c r="A151" s="108">
        <v>146</v>
      </c>
      <c r="B151" s="87" t="s">
        <v>226</v>
      </c>
      <c r="C151" s="88" t="s">
        <v>227</v>
      </c>
      <c r="D151" s="90" t="s">
        <v>512</v>
      </c>
      <c r="E151" s="49" t="s">
        <v>374</v>
      </c>
      <c r="F151" s="62">
        <v>8</v>
      </c>
      <c r="G151" s="62">
        <v>9</v>
      </c>
      <c r="H151" s="62">
        <v>9</v>
      </c>
      <c r="I151" s="70">
        <f>ĐL74!D10</f>
        <v>7.4365384615384622</v>
      </c>
      <c r="J151" s="66">
        <f>ĐL74!E10</f>
        <v>8</v>
      </c>
      <c r="K151" s="66">
        <f>ĐL74!F10</f>
        <v>7.5</v>
      </c>
      <c r="L151" s="66">
        <f>ĐL74!G10</f>
        <v>7</v>
      </c>
      <c r="M151" s="70">
        <f>ĐL74!H10</f>
        <v>7.5516025641025637</v>
      </c>
      <c r="N151" s="30" t="str">
        <f t="shared" si="6"/>
        <v>Khá</v>
      </c>
      <c r="O151" s="159"/>
      <c r="P151" s="160"/>
      <c r="Q151" s="45"/>
    </row>
    <row r="152" spans="1:17" ht="24" customHeight="1" x14ac:dyDescent="0.25">
      <c r="A152" s="108">
        <v>147</v>
      </c>
      <c r="B152" s="87" t="s">
        <v>228</v>
      </c>
      <c r="C152" s="88" t="s">
        <v>95</v>
      </c>
      <c r="D152" s="90" t="s">
        <v>513</v>
      </c>
      <c r="E152" s="49" t="s">
        <v>374</v>
      </c>
      <c r="F152" s="62">
        <v>9</v>
      </c>
      <c r="G152" s="62">
        <v>8</v>
      </c>
      <c r="H152" s="62">
        <v>7</v>
      </c>
      <c r="I152" s="70">
        <f>ĐL74!D11</f>
        <v>7.2230769230769232</v>
      </c>
      <c r="J152" s="66">
        <f>ĐL74!E11</f>
        <v>9</v>
      </c>
      <c r="K152" s="66">
        <f>ĐL74!F11</f>
        <v>7.5</v>
      </c>
      <c r="L152" s="66">
        <f>ĐL74!G11</f>
        <v>8</v>
      </c>
      <c r="M152" s="70">
        <f>ĐL74!H11</f>
        <v>7.6115384615384611</v>
      </c>
      <c r="N152" s="30" t="str">
        <f t="shared" si="6"/>
        <v>Khá</v>
      </c>
      <c r="O152" s="159"/>
      <c r="P152" s="160"/>
      <c r="Q152" s="45"/>
    </row>
    <row r="153" spans="1:17" ht="24" customHeight="1" x14ac:dyDescent="0.25">
      <c r="A153" s="108">
        <v>148</v>
      </c>
      <c r="B153" s="87" t="s">
        <v>229</v>
      </c>
      <c r="C153" s="88" t="s">
        <v>30</v>
      </c>
      <c r="D153" s="90" t="s">
        <v>436</v>
      </c>
      <c r="E153" s="49" t="s">
        <v>374</v>
      </c>
      <c r="F153" s="62">
        <v>7</v>
      </c>
      <c r="G153" s="62">
        <v>7</v>
      </c>
      <c r="H153" s="62">
        <v>7</v>
      </c>
      <c r="I153" s="70">
        <f>ĐL74!D12</f>
        <v>6.1355769230769246</v>
      </c>
      <c r="J153" s="66">
        <f>ĐL74!E12</f>
        <v>8</v>
      </c>
      <c r="K153" s="66">
        <f>ĐL74!F12</f>
        <v>5</v>
      </c>
      <c r="L153" s="66">
        <f>ĐL74!G12</f>
        <v>7</v>
      </c>
      <c r="M153" s="70">
        <f>ĐL74!H12</f>
        <v>6.0677884615384627</v>
      </c>
      <c r="N153" s="30" t="str">
        <f t="shared" si="6"/>
        <v>TB.Khá</v>
      </c>
      <c r="O153" s="159" t="s">
        <v>523</v>
      </c>
      <c r="P153" s="160" t="s">
        <v>487</v>
      </c>
      <c r="Q153" s="45"/>
    </row>
    <row r="154" spans="1:17" ht="24" customHeight="1" x14ac:dyDescent="0.25">
      <c r="A154" s="108">
        <v>149</v>
      </c>
      <c r="B154" s="87" t="s">
        <v>230</v>
      </c>
      <c r="C154" s="88" t="s">
        <v>231</v>
      </c>
      <c r="D154" s="90" t="s">
        <v>437</v>
      </c>
      <c r="E154" s="49" t="s">
        <v>374</v>
      </c>
      <c r="F154" s="62">
        <v>8</v>
      </c>
      <c r="G154" s="62">
        <v>8</v>
      </c>
      <c r="H154" s="62">
        <v>8</v>
      </c>
      <c r="I154" s="70">
        <f>ĐL74!D13</f>
        <v>7.013461538461538</v>
      </c>
      <c r="J154" s="66">
        <f>ĐL74!E13</f>
        <v>7.5</v>
      </c>
      <c r="K154" s="66">
        <f>ĐL74!F13</f>
        <v>6</v>
      </c>
      <c r="L154" s="66">
        <f>ĐL74!G13</f>
        <v>7</v>
      </c>
      <c r="M154" s="70">
        <f>ĐL74!H13</f>
        <v>6.7567307692307681</v>
      </c>
      <c r="N154" s="30" t="str">
        <f t="shared" si="6"/>
        <v>TB.Khá</v>
      </c>
      <c r="O154" s="159"/>
      <c r="P154" s="160"/>
      <c r="Q154" s="45"/>
    </row>
    <row r="155" spans="1:17" ht="24" customHeight="1" x14ac:dyDescent="0.25">
      <c r="A155" s="108">
        <v>150</v>
      </c>
      <c r="B155" s="87" t="s">
        <v>47</v>
      </c>
      <c r="C155" s="88" t="s">
        <v>35</v>
      </c>
      <c r="D155" s="90" t="s">
        <v>514</v>
      </c>
      <c r="E155" s="49" t="s">
        <v>374</v>
      </c>
      <c r="F155" s="62">
        <v>8</v>
      </c>
      <c r="G155" s="62">
        <v>9</v>
      </c>
      <c r="H155" s="62">
        <v>8</v>
      </c>
      <c r="I155" s="70">
        <f>ĐL74!D14</f>
        <v>6.8211538461538463</v>
      </c>
      <c r="J155" s="66">
        <f>ĐL74!E14</f>
        <v>7.5</v>
      </c>
      <c r="K155" s="66">
        <f>ĐL74!F14</f>
        <v>7.5</v>
      </c>
      <c r="L155" s="66">
        <f>ĐL74!G14</f>
        <v>7</v>
      </c>
      <c r="M155" s="70">
        <f>ĐL74!H14</f>
        <v>7.1605769230769232</v>
      </c>
      <c r="N155" s="30" t="str">
        <f t="shared" si="6"/>
        <v>Khá</v>
      </c>
      <c r="O155" s="159"/>
      <c r="P155" s="160"/>
      <c r="Q155" s="45"/>
    </row>
    <row r="156" spans="1:17" ht="24" customHeight="1" x14ac:dyDescent="0.25">
      <c r="A156" s="108">
        <v>151</v>
      </c>
      <c r="B156" s="87" t="s">
        <v>232</v>
      </c>
      <c r="C156" s="88" t="s">
        <v>233</v>
      </c>
      <c r="D156" s="90" t="s">
        <v>515</v>
      </c>
      <c r="E156" s="49" t="s">
        <v>374</v>
      </c>
      <c r="F156" s="62">
        <v>7</v>
      </c>
      <c r="G156" s="62">
        <v>8</v>
      </c>
      <c r="H156" s="62">
        <v>8</v>
      </c>
      <c r="I156" s="70">
        <f>ĐL74!D15</f>
        <v>6.5557692307692301</v>
      </c>
      <c r="J156" s="66">
        <f>ĐL74!E15</f>
        <v>7.5</v>
      </c>
      <c r="K156" s="66">
        <f>ĐL74!F15</f>
        <v>6</v>
      </c>
      <c r="L156" s="66">
        <f>ĐL74!G15</f>
        <v>7</v>
      </c>
      <c r="M156" s="70">
        <f>ĐL74!H15</f>
        <v>6.5278846153846146</v>
      </c>
      <c r="N156" s="30" t="str">
        <f t="shared" si="6"/>
        <v>TB.Khá</v>
      </c>
      <c r="O156" s="159"/>
      <c r="P156" s="160"/>
      <c r="Q156" s="45"/>
    </row>
    <row r="157" spans="1:17" ht="24" customHeight="1" x14ac:dyDescent="0.25">
      <c r="A157" s="108">
        <v>152</v>
      </c>
      <c r="B157" s="87" t="s">
        <v>234</v>
      </c>
      <c r="C157" s="88" t="s">
        <v>235</v>
      </c>
      <c r="D157" s="90" t="s">
        <v>516</v>
      </c>
      <c r="E157" s="49" t="s">
        <v>374</v>
      </c>
      <c r="F157" s="62">
        <v>8</v>
      </c>
      <c r="G157" s="62">
        <v>8</v>
      </c>
      <c r="H157" s="62">
        <v>8</v>
      </c>
      <c r="I157" s="70">
        <f>ĐL74!D16</f>
        <v>6.5365384615384619</v>
      </c>
      <c r="J157" s="66">
        <f>ĐL74!E16</f>
        <v>5.5</v>
      </c>
      <c r="K157" s="66">
        <f>ĐL74!F16</f>
        <v>6</v>
      </c>
      <c r="L157" s="66">
        <f>ĐL74!G16</f>
        <v>8</v>
      </c>
      <c r="M157" s="70">
        <f>ĐL74!H16</f>
        <v>6.1849358974358966</v>
      </c>
      <c r="N157" s="30" t="str">
        <f t="shared" si="6"/>
        <v>TB.Khá</v>
      </c>
      <c r="O157" s="159"/>
      <c r="P157" s="160"/>
      <c r="Q157" s="45"/>
    </row>
    <row r="158" spans="1:17" ht="24" customHeight="1" x14ac:dyDescent="0.25">
      <c r="A158" s="108">
        <v>153</v>
      </c>
      <c r="B158" s="87" t="s">
        <v>236</v>
      </c>
      <c r="C158" s="88" t="s">
        <v>237</v>
      </c>
      <c r="D158" s="90" t="s">
        <v>517</v>
      </c>
      <c r="E158" s="49" t="s">
        <v>374</v>
      </c>
      <c r="F158" s="62">
        <v>7</v>
      </c>
      <c r="G158" s="62">
        <v>8</v>
      </c>
      <c r="H158" s="62">
        <v>6</v>
      </c>
      <c r="I158" s="70">
        <f>ĐL74!D17</f>
        <v>6.6461538461538456</v>
      </c>
      <c r="J158" s="66">
        <f>ĐL74!E17</f>
        <v>8</v>
      </c>
      <c r="K158" s="66">
        <f>ĐL74!F17</f>
        <v>8.5</v>
      </c>
      <c r="L158" s="66">
        <f>ĐL74!G17</f>
        <v>7</v>
      </c>
      <c r="M158" s="70">
        <f>ĐL74!H17</f>
        <v>7.4897435897435898</v>
      </c>
      <c r="N158" s="30" t="str">
        <f t="shared" si="6"/>
        <v>Khá</v>
      </c>
      <c r="O158" s="159"/>
      <c r="P158" s="160"/>
      <c r="Q158" s="45"/>
    </row>
    <row r="159" spans="1:17" ht="24" customHeight="1" x14ac:dyDescent="0.25">
      <c r="A159" s="108">
        <v>154</v>
      </c>
      <c r="B159" s="87" t="s">
        <v>238</v>
      </c>
      <c r="C159" s="88" t="s">
        <v>239</v>
      </c>
      <c r="D159" s="90" t="s">
        <v>518</v>
      </c>
      <c r="E159" s="49" t="s">
        <v>374</v>
      </c>
      <c r="F159" s="62">
        <v>7</v>
      </c>
      <c r="G159" s="62">
        <v>8</v>
      </c>
      <c r="H159" s="62">
        <v>8</v>
      </c>
      <c r="I159" s="70">
        <f>ĐL74!D18</f>
        <v>6.9048076923076938</v>
      </c>
      <c r="J159" s="66">
        <f>ĐL74!E18</f>
        <v>7.5</v>
      </c>
      <c r="K159" s="66">
        <f>ĐL74!F18</f>
        <v>6.5</v>
      </c>
      <c r="L159" s="66">
        <f>ĐL74!G18</f>
        <v>7</v>
      </c>
      <c r="M159" s="70">
        <f>ĐL74!H18</f>
        <v>6.8690705128205138</v>
      </c>
      <c r="N159" s="30" t="str">
        <f t="shared" si="6"/>
        <v>TB.Khá</v>
      </c>
      <c r="O159" s="159"/>
      <c r="P159" s="160"/>
      <c r="Q159" s="45"/>
    </row>
    <row r="160" spans="1:17" ht="24" customHeight="1" x14ac:dyDescent="0.25">
      <c r="A160" s="108">
        <v>155</v>
      </c>
      <c r="B160" s="87" t="s">
        <v>190</v>
      </c>
      <c r="C160" s="88" t="s">
        <v>112</v>
      </c>
      <c r="D160" s="90" t="s">
        <v>519</v>
      </c>
      <c r="E160" s="49" t="s">
        <v>374</v>
      </c>
      <c r="F160" s="62">
        <v>7</v>
      </c>
      <c r="G160" s="62">
        <v>9</v>
      </c>
      <c r="H160" s="62">
        <v>8</v>
      </c>
      <c r="I160" s="70">
        <f>ĐL74!D19</f>
        <v>6.9932692307692301</v>
      </c>
      <c r="J160" s="66">
        <f>ĐL74!E19</f>
        <v>7.5</v>
      </c>
      <c r="K160" s="66">
        <f>ĐL74!F19</f>
        <v>7</v>
      </c>
      <c r="L160" s="66">
        <f>ĐL74!G19</f>
        <v>8</v>
      </c>
      <c r="M160" s="70">
        <f>ĐL74!H19</f>
        <v>7.0799679487179477</v>
      </c>
      <c r="N160" s="30" t="str">
        <f t="shared" si="6"/>
        <v>Khá</v>
      </c>
      <c r="O160" s="159"/>
      <c r="P160" s="160"/>
      <c r="Q160" s="45"/>
    </row>
    <row r="161" spans="1:17" ht="24" customHeight="1" x14ac:dyDescent="0.25">
      <c r="A161" s="108">
        <v>156</v>
      </c>
      <c r="B161" s="87" t="s">
        <v>240</v>
      </c>
      <c r="C161" s="88" t="s">
        <v>119</v>
      </c>
      <c r="D161" s="90" t="s">
        <v>520</v>
      </c>
      <c r="E161" s="49" t="s">
        <v>374</v>
      </c>
      <c r="F161" s="62">
        <v>8</v>
      </c>
      <c r="G161" s="62">
        <v>9</v>
      </c>
      <c r="H161" s="62">
        <v>8</v>
      </c>
      <c r="I161" s="70">
        <f>ĐL74!D20</f>
        <v>7.4490384615384642</v>
      </c>
      <c r="J161" s="66">
        <f>ĐL74!E20</f>
        <v>7.5</v>
      </c>
      <c r="K161" s="66">
        <f>ĐL74!F20</f>
        <v>9</v>
      </c>
      <c r="L161" s="66">
        <f>ĐL74!G20</f>
        <v>7</v>
      </c>
      <c r="M161" s="70">
        <f>ĐL74!H20</f>
        <v>7.9745192307692321</v>
      </c>
      <c r="N161" s="30" t="str">
        <f t="shared" si="6"/>
        <v>Giỏi</v>
      </c>
      <c r="O161" s="159"/>
      <c r="P161" s="160"/>
      <c r="Q161" s="45"/>
    </row>
    <row r="162" spans="1:17" ht="24" customHeight="1" x14ac:dyDescent="0.25">
      <c r="A162" s="108">
        <v>157</v>
      </c>
      <c r="B162" s="87" t="s">
        <v>48</v>
      </c>
      <c r="C162" s="88" t="s">
        <v>241</v>
      </c>
      <c r="D162" s="90" t="s">
        <v>521</v>
      </c>
      <c r="E162" s="49" t="s">
        <v>374</v>
      </c>
      <c r="F162" s="62">
        <v>6</v>
      </c>
      <c r="G162" s="62">
        <v>8</v>
      </c>
      <c r="H162" s="62">
        <v>7</v>
      </c>
      <c r="I162" s="70">
        <f>ĐL74!D21</f>
        <v>6.4096153846153863</v>
      </c>
      <c r="J162" s="66">
        <f>ĐL74!E21</f>
        <v>8.5</v>
      </c>
      <c r="K162" s="66">
        <f>ĐL74!F21</f>
        <v>6</v>
      </c>
      <c r="L162" s="66">
        <f>ĐL74!G21</f>
        <v>7</v>
      </c>
      <c r="M162" s="70">
        <f>ĐL74!H21</f>
        <v>6.6214743589743605</v>
      </c>
      <c r="N162" s="30" t="str">
        <f t="shared" si="6"/>
        <v>TB.Khá</v>
      </c>
      <c r="O162" s="159"/>
      <c r="P162" s="160"/>
      <c r="Q162" s="45"/>
    </row>
    <row r="163" spans="1:17" ht="24" customHeight="1" x14ac:dyDescent="0.25">
      <c r="A163" s="108">
        <v>158</v>
      </c>
      <c r="B163" s="87" t="s">
        <v>242</v>
      </c>
      <c r="C163" s="88" t="s">
        <v>243</v>
      </c>
      <c r="D163" s="90" t="s">
        <v>522</v>
      </c>
      <c r="E163" s="49" t="s">
        <v>374</v>
      </c>
      <c r="F163" s="62">
        <v>7</v>
      </c>
      <c r="G163" s="62">
        <v>8</v>
      </c>
      <c r="H163" s="62">
        <v>8</v>
      </c>
      <c r="I163" s="70">
        <f>ĐL74!D22</f>
        <v>6.828846153846154</v>
      </c>
      <c r="J163" s="66">
        <f>ĐL74!E22</f>
        <v>7</v>
      </c>
      <c r="K163" s="66">
        <f>ĐL74!F22</f>
        <v>6</v>
      </c>
      <c r="L163" s="66">
        <f>ĐL74!G22</f>
        <v>8</v>
      </c>
      <c r="M163" s="70">
        <f>ĐL74!H22</f>
        <v>6.5810897435897431</v>
      </c>
      <c r="N163" s="30" t="str">
        <f t="shared" si="6"/>
        <v>TB.Khá</v>
      </c>
      <c r="O163" s="159"/>
      <c r="P163" s="160"/>
      <c r="Q163" s="45"/>
    </row>
    <row r="164" spans="1:17" ht="24" customHeight="1" x14ac:dyDescent="0.25">
      <c r="A164" s="108">
        <v>159</v>
      </c>
      <c r="B164" s="87" t="s">
        <v>48</v>
      </c>
      <c r="C164" s="88" t="s">
        <v>60</v>
      </c>
      <c r="D164" s="91">
        <v>36973</v>
      </c>
      <c r="E164" s="49" t="s">
        <v>374</v>
      </c>
      <c r="F164" s="62">
        <v>6</v>
      </c>
      <c r="G164" s="62">
        <v>8</v>
      </c>
      <c r="H164" s="62">
        <v>7</v>
      </c>
      <c r="I164" s="70">
        <f>ĐL74!D23</f>
        <v>6.138461538461538</v>
      </c>
      <c r="J164" s="66">
        <f>ĐL74!E23</f>
        <v>6</v>
      </c>
      <c r="K164" s="66">
        <f>ĐL74!F23</f>
        <v>7.5</v>
      </c>
      <c r="L164" s="66">
        <f>ĐL74!G23</f>
        <v>6.5</v>
      </c>
      <c r="M164" s="70">
        <f>ĐL74!H23</f>
        <v>6.5692307692307681</v>
      </c>
      <c r="N164" s="30" t="str">
        <f t="shared" si="6"/>
        <v>TB.Khá</v>
      </c>
      <c r="O164" s="159"/>
      <c r="P164" s="160"/>
      <c r="Q164" s="45"/>
    </row>
    <row r="165" spans="1:17" ht="24" customHeight="1" x14ac:dyDescent="0.25">
      <c r="A165" s="108">
        <v>160</v>
      </c>
      <c r="B165" s="87" t="s">
        <v>234</v>
      </c>
      <c r="C165" s="88" t="s">
        <v>127</v>
      </c>
      <c r="D165" s="90" t="s">
        <v>440</v>
      </c>
      <c r="E165" s="49" t="s">
        <v>374</v>
      </c>
      <c r="F165" s="62">
        <v>7</v>
      </c>
      <c r="G165" s="62">
        <v>8</v>
      </c>
      <c r="H165" s="62">
        <v>9</v>
      </c>
      <c r="I165" s="70">
        <f>ĐL74!D24</f>
        <v>6.8105769230769244</v>
      </c>
      <c r="J165" s="66">
        <f>ĐL74!E24</f>
        <v>8</v>
      </c>
      <c r="K165" s="66">
        <f>ĐL74!F24</f>
        <v>7.5</v>
      </c>
      <c r="L165" s="66">
        <f>ĐL74!G24</f>
        <v>7</v>
      </c>
      <c r="M165" s="70">
        <f>ĐL74!H24</f>
        <v>7.2386217948717961</v>
      </c>
      <c r="N165" s="30" t="str">
        <f t="shared" si="6"/>
        <v>Khá</v>
      </c>
      <c r="O165" s="159"/>
      <c r="P165" s="160"/>
      <c r="Q165" s="45"/>
    </row>
    <row r="166" spans="1:17" ht="24" customHeight="1" x14ac:dyDescent="0.25">
      <c r="A166" s="108">
        <v>161</v>
      </c>
      <c r="B166" s="87" t="s">
        <v>245</v>
      </c>
      <c r="C166" s="88" t="s">
        <v>78</v>
      </c>
      <c r="D166" s="90" t="s">
        <v>524</v>
      </c>
      <c r="E166" s="49" t="s">
        <v>374</v>
      </c>
      <c r="F166" s="62">
        <v>7</v>
      </c>
      <c r="G166" s="62">
        <v>9</v>
      </c>
      <c r="H166" s="62">
        <v>8</v>
      </c>
      <c r="I166" s="70">
        <f>Đ75!D6</f>
        <v>5.796153846153846</v>
      </c>
      <c r="J166" s="66">
        <f>Đ75!E6</f>
        <v>5</v>
      </c>
      <c r="K166" s="66">
        <f>Đ75!F6</f>
        <v>5</v>
      </c>
      <c r="L166" s="66">
        <f>Đ75!G6</f>
        <v>7</v>
      </c>
      <c r="M166" s="70">
        <f>Đ75!H6</f>
        <v>5.3980769230769239</v>
      </c>
      <c r="N166" s="30" t="str">
        <f t="shared" si="6"/>
        <v>Trung bình</v>
      </c>
      <c r="O166" s="159" t="s">
        <v>536</v>
      </c>
      <c r="P166" s="160" t="s">
        <v>537</v>
      </c>
      <c r="Q166" s="45"/>
    </row>
    <row r="167" spans="1:17" ht="24" customHeight="1" x14ac:dyDescent="0.25">
      <c r="A167" s="108">
        <v>162</v>
      </c>
      <c r="B167" s="87" t="s">
        <v>44</v>
      </c>
      <c r="C167" s="88" t="s">
        <v>26</v>
      </c>
      <c r="D167" s="90" t="s">
        <v>525</v>
      </c>
      <c r="E167" s="49" t="s">
        <v>374</v>
      </c>
      <c r="F167" s="62">
        <v>7</v>
      </c>
      <c r="G167" s="62">
        <v>8</v>
      </c>
      <c r="H167" s="62">
        <v>7</v>
      </c>
      <c r="I167" s="70">
        <f>Đ75!D7</f>
        <v>6.2951923076923082</v>
      </c>
      <c r="J167" s="66">
        <f>Đ75!E7</f>
        <v>7</v>
      </c>
      <c r="K167" s="66">
        <f>Đ75!F7</f>
        <v>7</v>
      </c>
      <c r="L167" s="66">
        <f>Đ75!G7</f>
        <v>6.5</v>
      </c>
      <c r="M167" s="70">
        <f>Đ75!H7</f>
        <v>6.6475961538461545</v>
      </c>
      <c r="N167" s="30" t="str">
        <f t="shared" ref="N167:N200" si="7">IF(M167&lt;3.95,"Kém",IF(M167&lt;4.95,"Yếu",IF(M167&lt;5.95,"Trung bình",IF(M167&lt;6.95,"TB.Khá",IF(M167&lt;7.95,"Khá","Giỏi")))))</f>
        <v>TB.Khá</v>
      </c>
      <c r="O167" s="159"/>
      <c r="P167" s="160"/>
      <c r="Q167" s="45"/>
    </row>
    <row r="168" spans="1:17" ht="24" customHeight="1" x14ac:dyDescent="0.25">
      <c r="A168" s="108">
        <v>163</v>
      </c>
      <c r="B168" s="87" t="s">
        <v>345</v>
      </c>
      <c r="C168" s="88" t="s">
        <v>104</v>
      </c>
      <c r="D168" s="90" t="s">
        <v>431</v>
      </c>
      <c r="E168" s="49" t="s">
        <v>374</v>
      </c>
      <c r="F168" s="62">
        <v>6</v>
      </c>
      <c r="G168" s="62">
        <v>9</v>
      </c>
      <c r="H168" s="62">
        <v>7</v>
      </c>
      <c r="I168" s="70">
        <f>Đ75!D8</f>
        <v>5.7711538461538456</v>
      </c>
      <c r="J168" s="66">
        <f>Đ75!E8</f>
        <v>6</v>
      </c>
      <c r="K168" s="66">
        <f>Đ75!F8</f>
        <v>5</v>
      </c>
      <c r="L168" s="66">
        <f>Đ75!G8</f>
        <v>6</v>
      </c>
      <c r="M168" s="70">
        <f>Đ75!H8</f>
        <v>5.5522435897435898</v>
      </c>
      <c r="N168" s="30" t="str">
        <f t="shared" si="7"/>
        <v>Trung bình</v>
      </c>
      <c r="O168" s="159"/>
      <c r="P168" s="160"/>
      <c r="Q168" s="45"/>
    </row>
    <row r="169" spans="1:17" ht="24" customHeight="1" x14ac:dyDescent="0.25">
      <c r="A169" s="108">
        <v>164</v>
      </c>
      <c r="B169" s="87" t="s">
        <v>246</v>
      </c>
      <c r="C169" s="88" t="s">
        <v>35</v>
      </c>
      <c r="D169" s="89">
        <v>37184</v>
      </c>
      <c r="E169" s="49" t="s">
        <v>374</v>
      </c>
      <c r="F169" s="62">
        <v>6</v>
      </c>
      <c r="G169" s="62">
        <v>8</v>
      </c>
      <c r="H169" s="62">
        <v>6</v>
      </c>
      <c r="I169" s="70">
        <f>Đ75!D9</f>
        <v>5.4163461538461535</v>
      </c>
      <c r="J169" s="66">
        <f>Đ75!E9</f>
        <v>5</v>
      </c>
      <c r="K169" s="66">
        <f>Đ75!F9</f>
        <v>5</v>
      </c>
      <c r="L169" s="66">
        <f>Đ75!G9</f>
        <v>6</v>
      </c>
      <c r="M169" s="70">
        <f>Đ75!H9</f>
        <v>5.2081730769230772</v>
      </c>
      <c r="N169" s="30" t="str">
        <f t="shared" si="7"/>
        <v>Trung bình</v>
      </c>
      <c r="O169" s="159"/>
      <c r="P169" s="160"/>
      <c r="Q169" s="45"/>
    </row>
    <row r="170" spans="1:17" ht="24" customHeight="1" x14ac:dyDescent="0.25">
      <c r="A170" s="108">
        <v>165</v>
      </c>
      <c r="B170" s="87" t="s">
        <v>247</v>
      </c>
      <c r="C170" s="88" t="s">
        <v>248</v>
      </c>
      <c r="D170" s="90" t="s">
        <v>453</v>
      </c>
      <c r="E170" s="49" t="s">
        <v>374</v>
      </c>
      <c r="F170" s="62">
        <v>8</v>
      </c>
      <c r="G170" s="62">
        <v>8</v>
      </c>
      <c r="H170" s="62">
        <v>9</v>
      </c>
      <c r="I170" s="70">
        <f>Đ75!D10</f>
        <v>6.7375000000000007</v>
      </c>
      <c r="J170" s="66">
        <f>Đ75!E10</f>
        <v>7</v>
      </c>
      <c r="K170" s="66">
        <f>Đ75!F10</f>
        <v>5</v>
      </c>
      <c r="L170" s="66">
        <f>Đ75!G10</f>
        <v>7</v>
      </c>
      <c r="M170" s="70">
        <f>Đ75!H10</f>
        <v>6.2020833333333343</v>
      </c>
      <c r="N170" s="30" t="str">
        <f t="shared" si="7"/>
        <v>TB.Khá</v>
      </c>
      <c r="O170" s="159"/>
      <c r="P170" s="160"/>
      <c r="Q170" s="45"/>
    </row>
    <row r="171" spans="1:17" ht="24" customHeight="1" x14ac:dyDescent="0.25">
      <c r="A171" s="108">
        <v>166</v>
      </c>
      <c r="B171" s="87" t="s">
        <v>249</v>
      </c>
      <c r="C171" s="88" t="s">
        <v>250</v>
      </c>
      <c r="D171" s="90" t="s">
        <v>526</v>
      </c>
      <c r="E171" s="49" t="s">
        <v>374</v>
      </c>
      <c r="F171" s="62">
        <v>7</v>
      </c>
      <c r="G171" s="62">
        <v>9</v>
      </c>
      <c r="H171" s="62">
        <v>8</v>
      </c>
      <c r="I171" s="70">
        <f>Đ75!D11</f>
        <v>6.5269230769230768</v>
      </c>
      <c r="J171" s="66">
        <f>Đ75!E11</f>
        <v>6</v>
      </c>
      <c r="K171" s="66">
        <f>Đ75!F11</f>
        <v>6</v>
      </c>
      <c r="L171" s="66">
        <f>Đ75!G11</f>
        <v>7</v>
      </c>
      <c r="M171" s="70">
        <f>Đ75!H11</f>
        <v>6.2634615384615389</v>
      </c>
      <c r="N171" s="30" t="str">
        <f t="shared" si="7"/>
        <v>TB.Khá</v>
      </c>
      <c r="O171" s="159"/>
      <c r="P171" s="160"/>
      <c r="Q171" s="45"/>
    </row>
    <row r="172" spans="1:17" ht="24" customHeight="1" x14ac:dyDescent="0.25">
      <c r="A172" s="108">
        <v>167</v>
      </c>
      <c r="B172" s="87" t="s">
        <v>187</v>
      </c>
      <c r="C172" s="88" t="s">
        <v>237</v>
      </c>
      <c r="D172" s="90" t="s">
        <v>527</v>
      </c>
      <c r="E172" s="49" t="s">
        <v>374</v>
      </c>
      <c r="F172" s="62">
        <v>9</v>
      </c>
      <c r="G172" s="62">
        <v>9</v>
      </c>
      <c r="H172" s="62">
        <v>7</v>
      </c>
      <c r="I172" s="70">
        <f>Đ75!D12</f>
        <v>7.5394230769230761</v>
      </c>
      <c r="J172" s="66">
        <f>Đ75!E12</f>
        <v>8</v>
      </c>
      <c r="K172" s="66">
        <f>Đ75!F12</f>
        <v>9</v>
      </c>
      <c r="L172" s="66">
        <f>Đ75!G12</f>
        <v>6.5</v>
      </c>
      <c r="M172" s="70">
        <f>Đ75!H12</f>
        <v>8.1030448717948715</v>
      </c>
      <c r="N172" s="30" t="str">
        <f t="shared" si="7"/>
        <v>Giỏi</v>
      </c>
      <c r="O172" s="159"/>
      <c r="P172" s="160"/>
      <c r="Q172" s="45"/>
    </row>
    <row r="173" spans="1:17" ht="24" customHeight="1" x14ac:dyDescent="0.25">
      <c r="A173" s="108">
        <v>168</v>
      </c>
      <c r="B173" s="87" t="s">
        <v>251</v>
      </c>
      <c r="C173" s="88" t="s">
        <v>112</v>
      </c>
      <c r="D173" s="90" t="s">
        <v>505</v>
      </c>
      <c r="E173" s="49" t="s">
        <v>374</v>
      </c>
      <c r="F173" s="62">
        <v>8</v>
      </c>
      <c r="G173" s="62">
        <v>8</v>
      </c>
      <c r="H173" s="62">
        <v>9</v>
      </c>
      <c r="I173" s="70">
        <f>Đ75!D13</f>
        <v>7.5067307692307699</v>
      </c>
      <c r="J173" s="66">
        <f>Đ75!E13</f>
        <v>8</v>
      </c>
      <c r="K173" s="66">
        <f>Đ75!F13</f>
        <v>8</v>
      </c>
      <c r="L173" s="66">
        <f>Đ75!G13</f>
        <v>6.5</v>
      </c>
      <c r="M173" s="70">
        <f>Đ75!H13</f>
        <v>7.7533653846153854</v>
      </c>
      <c r="N173" s="30" t="str">
        <f t="shared" si="7"/>
        <v>Khá</v>
      </c>
      <c r="O173" s="159"/>
      <c r="P173" s="160"/>
      <c r="Q173" s="45"/>
    </row>
    <row r="174" spans="1:17" ht="24" customHeight="1" x14ac:dyDescent="0.25">
      <c r="A174" s="108">
        <v>169</v>
      </c>
      <c r="B174" s="87" t="s">
        <v>252</v>
      </c>
      <c r="C174" s="88" t="s">
        <v>253</v>
      </c>
      <c r="D174" s="90" t="s">
        <v>472</v>
      </c>
      <c r="E174" s="49" t="s">
        <v>374</v>
      </c>
      <c r="F174" s="62">
        <v>8</v>
      </c>
      <c r="G174" s="62">
        <v>9</v>
      </c>
      <c r="H174" s="62">
        <v>8</v>
      </c>
      <c r="I174" s="70">
        <f>Đ75!D14</f>
        <v>6.8432692307692315</v>
      </c>
      <c r="J174" s="66">
        <f>Đ75!E14</f>
        <v>7</v>
      </c>
      <c r="K174" s="66">
        <f>Đ75!F14</f>
        <v>7</v>
      </c>
      <c r="L174" s="66">
        <f>Đ75!G14</f>
        <v>7</v>
      </c>
      <c r="M174" s="70">
        <f>Đ75!H14</f>
        <v>6.9216346153846162</v>
      </c>
      <c r="N174" s="30" t="str">
        <f t="shared" si="7"/>
        <v>TB.Khá</v>
      </c>
      <c r="O174" s="159"/>
      <c r="P174" s="160"/>
      <c r="Q174" s="45"/>
    </row>
    <row r="175" spans="1:17" ht="24" customHeight="1" x14ac:dyDescent="0.25">
      <c r="A175" s="108">
        <v>170</v>
      </c>
      <c r="B175" s="87" t="s">
        <v>254</v>
      </c>
      <c r="C175" s="88" t="s">
        <v>255</v>
      </c>
      <c r="D175" s="90" t="s">
        <v>528</v>
      </c>
      <c r="E175" s="49" t="s">
        <v>446</v>
      </c>
      <c r="F175" s="62">
        <v>7</v>
      </c>
      <c r="G175" s="62">
        <v>8</v>
      </c>
      <c r="H175" s="62">
        <v>8</v>
      </c>
      <c r="I175" s="70">
        <f>Đ75!D15</f>
        <v>6.7201923076923071</v>
      </c>
      <c r="J175" s="66">
        <f>Đ75!E15</f>
        <v>7</v>
      </c>
      <c r="K175" s="66">
        <f>Đ75!F15</f>
        <v>7</v>
      </c>
      <c r="L175" s="66">
        <f>Đ75!G15</f>
        <v>7</v>
      </c>
      <c r="M175" s="70">
        <f>Đ75!H15</f>
        <v>6.8600961538461531</v>
      </c>
      <c r="N175" s="30" t="str">
        <f t="shared" si="7"/>
        <v>TB.Khá</v>
      </c>
      <c r="O175" s="159" t="s">
        <v>536</v>
      </c>
      <c r="P175" s="160" t="s">
        <v>537</v>
      </c>
      <c r="Q175" s="45"/>
    </row>
    <row r="176" spans="1:17" ht="24" customHeight="1" x14ac:dyDescent="0.25">
      <c r="A176" s="108">
        <v>171</v>
      </c>
      <c r="B176" s="87" t="s">
        <v>256</v>
      </c>
      <c r="C176" s="88" t="s">
        <v>195</v>
      </c>
      <c r="D176" s="90" t="s">
        <v>529</v>
      </c>
      <c r="E176" s="49" t="s">
        <v>374</v>
      </c>
      <c r="F176" s="62">
        <v>7</v>
      </c>
      <c r="G176" s="62">
        <v>8</v>
      </c>
      <c r="H176" s="62">
        <v>7</v>
      </c>
      <c r="I176" s="70">
        <f>Đ75!D16</f>
        <v>5.6788461538461537</v>
      </c>
      <c r="J176" s="66">
        <f>Đ75!E16</f>
        <v>6</v>
      </c>
      <c r="K176" s="66">
        <f>Đ75!F16</f>
        <v>5</v>
      </c>
      <c r="L176" s="66">
        <f>Đ75!G16</f>
        <v>7</v>
      </c>
      <c r="M176" s="70">
        <f>Đ75!H16</f>
        <v>5.5060897435897438</v>
      </c>
      <c r="N176" s="30" t="str">
        <f t="shared" si="7"/>
        <v>Trung bình</v>
      </c>
      <c r="O176" s="159"/>
      <c r="P176" s="160"/>
      <c r="Q176" s="45"/>
    </row>
    <row r="177" spans="1:17" ht="24" customHeight="1" x14ac:dyDescent="0.25">
      <c r="A177" s="108">
        <v>172</v>
      </c>
      <c r="B177" s="87" t="s">
        <v>257</v>
      </c>
      <c r="C177" s="88" t="s">
        <v>258</v>
      </c>
      <c r="D177" s="90" t="s">
        <v>477</v>
      </c>
      <c r="E177" s="49" t="s">
        <v>374</v>
      </c>
      <c r="F177" s="62">
        <v>8</v>
      </c>
      <c r="G177" s="62">
        <v>8</v>
      </c>
      <c r="H177" s="62">
        <v>7</v>
      </c>
      <c r="I177" s="70">
        <f>Đ75!D17</f>
        <v>6.9403846153846143</v>
      </c>
      <c r="J177" s="66">
        <f>Đ75!E17</f>
        <v>8</v>
      </c>
      <c r="K177" s="66">
        <f>Đ75!F17</f>
        <v>8</v>
      </c>
      <c r="L177" s="66">
        <f>Đ75!G17</f>
        <v>6.5</v>
      </c>
      <c r="M177" s="70">
        <f>Đ75!H17</f>
        <v>7.4701923076923071</v>
      </c>
      <c r="N177" s="30" t="str">
        <f t="shared" si="7"/>
        <v>Khá</v>
      </c>
      <c r="O177" s="159"/>
      <c r="P177" s="160"/>
      <c r="Q177" s="45"/>
    </row>
    <row r="178" spans="1:17" ht="24" customHeight="1" x14ac:dyDescent="0.25">
      <c r="A178" s="108">
        <v>173</v>
      </c>
      <c r="B178" s="87" t="s">
        <v>47</v>
      </c>
      <c r="C178" s="88" t="s">
        <v>259</v>
      </c>
      <c r="D178" s="90" t="s">
        <v>530</v>
      </c>
      <c r="E178" s="49" t="s">
        <v>374</v>
      </c>
      <c r="F178" s="62">
        <v>7</v>
      </c>
      <c r="G178" s="62">
        <v>8</v>
      </c>
      <c r="H178" s="62">
        <v>7</v>
      </c>
      <c r="I178" s="70">
        <f>Đ75!D18</f>
        <v>5.8375000000000012</v>
      </c>
      <c r="J178" s="66">
        <f>Đ75!E18</f>
        <v>7</v>
      </c>
      <c r="K178" s="66">
        <f>Đ75!F18</f>
        <v>5</v>
      </c>
      <c r="L178" s="66">
        <f>Đ75!G18</f>
        <v>6</v>
      </c>
      <c r="M178" s="70">
        <f>Đ75!H18</f>
        <v>5.7520833333333341</v>
      </c>
      <c r="N178" s="30" t="str">
        <f t="shared" si="7"/>
        <v>Trung bình</v>
      </c>
      <c r="O178" s="159"/>
      <c r="P178" s="160"/>
      <c r="Q178" s="45"/>
    </row>
    <row r="179" spans="1:17" ht="24" customHeight="1" x14ac:dyDescent="0.25">
      <c r="A179" s="108">
        <v>174</v>
      </c>
      <c r="B179" s="87" t="s">
        <v>260</v>
      </c>
      <c r="C179" s="88" t="s">
        <v>123</v>
      </c>
      <c r="D179" s="90" t="s">
        <v>531</v>
      </c>
      <c r="E179" s="49" t="s">
        <v>374</v>
      </c>
      <c r="F179" s="62">
        <v>9</v>
      </c>
      <c r="G179" s="62">
        <v>8</v>
      </c>
      <c r="H179" s="62">
        <v>9</v>
      </c>
      <c r="I179" s="70">
        <f>Đ75!D19</f>
        <v>6.786538461538461</v>
      </c>
      <c r="J179" s="66">
        <f>Đ75!E19</f>
        <v>7</v>
      </c>
      <c r="K179" s="66">
        <f>Đ75!F19</f>
        <v>7</v>
      </c>
      <c r="L179" s="66">
        <f>Đ75!G19</f>
        <v>7</v>
      </c>
      <c r="M179" s="70">
        <f>Đ75!H19</f>
        <v>6.8932692307692305</v>
      </c>
      <c r="N179" s="30" t="str">
        <f t="shared" si="7"/>
        <v>TB.Khá</v>
      </c>
      <c r="O179" s="159"/>
      <c r="P179" s="160"/>
      <c r="Q179" s="45"/>
    </row>
    <row r="180" spans="1:17" ht="24" customHeight="1" x14ac:dyDescent="0.25">
      <c r="A180" s="108">
        <v>175</v>
      </c>
      <c r="B180" s="87" t="s">
        <v>261</v>
      </c>
      <c r="C180" s="88" t="s">
        <v>178</v>
      </c>
      <c r="D180" s="90" t="s">
        <v>532</v>
      </c>
      <c r="E180" s="49" t="s">
        <v>374</v>
      </c>
      <c r="F180" s="62">
        <v>8</v>
      </c>
      <c r="G180" s="62">
        <v>9</v>
      </c>
      <c r="H180" s="62">
        <v>8</v>
      </c>
      <c r="I180" s="70">
        <f>Đ75!D20</f>
        <v>6.9269230769230781</v>
      </c>
      <c r="J180" s="66">
        <f>Đ75!E20</f>
        <v>7</v>
      </c>
      <c r="K180" s="66">
        <f>Đ75!F20</f>
        <v>8</v>
      </c>
      <c r="L180" s="66">
        <f>Đ75!G20</f>
        <v>6.5</v>
      </c>
      <c r="M180" s="70">
        <f>Đ75!H20</f>
        <v>7.296794871794873</v>
      </c>
      <c r="N180" s="30" t="str">
        <f t="shared" si="7"/>
        <v>Khá</v>
      </c>
      <c r="O180" s="159"/>
      <c r="P180" s="160"/>
      <c r="Q180" s="45"/>
    </row>
    <row r="181" spans="1:17" ht="24" customHeight="1" x14ac:dyDescent="0.25">
      <c r="A181" s="108">
        <v>176</v>
      </c>
      <c r="B181" s="87" t="s">
        <v>262</v>
      </c>
      <c r="C181" s="88" t="s">
        <v>243</v>
      </c>
      <c r="D181" s="90" t="s">
        <v>533</v>
      </c>
      <c r="E181" s="49" t="s">
        <v>374</v>
      </c>
      <c r="F181" s="62">
        <v>8</v>
      </c>
      <c r="G181" s="62">
        <v>9</v>
      </c>
      <c r="H181" s="62">
        <v>9</v>
      </c>
      <c r="I181" s="70">
        <f>Đ75!D21</f>
        <v>6.6605769230769223</v>
      </c>
      <c r="J181" s="66">
        <f>Đ75!E21</f>
        <v>8</v>
      </c>
      <c r="K181" s="66">
        <f>Đ75!F21</f>
        <v>6</v>
      </c>
      <c r="L181" s="66">
        <f>Đ75!G21</f>
        <v>7</v>
      </c>
      <c r="M181" s="70">
        <f>Đ75!H21</f>
        <v>6.6636217948717942</v>
      </c>
      <c r="N181" s="30" t="str">
        <f t="shared" si="7"/>
        <v>TB.Khá</v>
      </c>
      <c r="O181" s="159"/>
      <c r="P181" s="160"/>
      <c r="Q181" s="45"/>
    </row>
    <row r="182" spans="1:17" ht="24" customHeight="1" x14ac:dyDescent="0.25">
      <c r="A182" s="108">
        <v>177</v>
      </c>
      <c r="B182" s="87" t="s">
        <v>263</v>
      </c>
      <c r="C182" s="88" t="s">
        <v>264</v>
      </c>
      <c r="D182" s="90" t="s">
        <v>534</v>
      </c>
      <c r="E182" s="49" t="s">
        <v>374</v>
      </c>
      <c r="F182" s="62">
        <v>8</v>
      </c>
      <c r="G182" s="62">
        <v>8</v>
      </c>
      <c r="H182" s="62">
        <v>8</v>
      </c>
      <c r="I182" s="70">
        <f>Đ75!D22</f>
        <v>7.2807692307692315</v>
      </c>
      <c r="J182" s="66">
        <f>Đ75!E22</f>
        <v>7</v>
      </c>
      <c r="K182" s="66">
        <f>Đ75!F22</f>
        <v>7</v>
      </c>
      <c r="L182" s="66">
        <f>Đ75!G22</f>
        <v>6</v>
      </c>
      <c r="M182" s="70">
        <f>Đ75!H22</f>
        <v>7.1403846153846162</v>
      </c>
      <c r="N182" s="30" t="str">
        <f t="shared" si="7"/>
        <v>Khá</v>
      </c>
      <c r="O182" s="159"/>
      <c r="P182" s="160"/>
      <c r="Q182" s="45"/>
    </row>
    <row r="183" spans="1:17" ht="24" customHeight="1" x14ac:dyDescent="0.25">
      <c r="A183" s="108">
        <v>178</v>
      </c>
      <c r="B183" s="87" t="s">
        <v>25</v>
      </c>
      <c r="C183" s="88" t="s">
        <v>265</v>
      </c>
      <c r="D183" s="90" t="s">
        <v>535</v>
      </c>
      <c r="E183" s="49" t="s">
        <v>374</v>
      </c>
      <c r="F183" s="62">
        <v>6</v>
      </c>
      <c r="G183" s="62">
        <v>8</v>
      </c>
      <c r="H183" s="62">
        <v>7</v>
      </c>
      <c r="I183" s="70">
        <f>Đ75!D23</f>
        <v>5.854807692307693</v>
      </c>
      <c r="J183" s="66">
        <f>Đ75!E23</f>
        <v>7</v>
      </c>
      <c r="K183" s="66">
        <f>Đ75!F23</f>
        <v>6</v>
      </c>
      <c r="L183" s="66">
        <f>Đ75!G23</f>
        <v>7</v>
      </c>
      <c r="M183" s="70">
        <f>Đ75!H23</f>
        <v>6.0940705128205126</v>
      </c>
      <c r="N183" s="30" t="str">
        <f t="shared" si="7"/>
        <v>TB.Khá</v>
      </c>
      <c r="O183" s="159"/>
      <c r="P183" s="160"/>
      <c r="Q183" s="45"/>
    </row>
    <row r="184" spans="1:17" ht="24" customHeight="1" x14ac:dyDescent="0.25">
      <c r="A184" s="108">
        <v>179</v>
      </c>
      <c r="B184" s="87" t="s">
        <v>266</v>
      </c>
      <c r="C184" s="88" t="s">
        <v>267</v>
      </c>
      <c r="D184" s="90" t="s">
        <v>441</v>
      </c>
      <c r="E184" s="49" t="s">
        <v>374</v>
      </c>
      <c r="F184" s="62">
        <v>7</v>
      </c>
      <c r="G184" s="62">
        <v>9</v>
      </c>
      <c r="H184" s="62">
        <v>9</v>
      </c>
      <c r="I184" s="70">
        <f>Đ75!D24</f>
        <v>6.4028846153846155</v>
      </c>
      <c r="J184" s="66">
        <f>Đ75!E24</f>
        <v>8</v>
      </c>
      <c r="K184" s="66">
        <f>Đ75!F24</f>
        <v>8</v>
      </c>
      <c r="L184" s="66">
        <f>Đ75!G24</f>
        <v>7</v>
      </c>
      <c r="M184" s="70">
        <f>Đ75!H24</f>
        <v>7.2014423076923082</v>
      </c>
      <c r="N184" s="30" t="str">
        <f t="shared" si="7"/>
        <v>Khá</v>
      </c>
      <c r="O184" s="159"/>
      <c r="P184" s="160"/>
      <c r="Q184" s="45"/>
    </row>
    <row r="185" spans="1:17" ht="24" customHeight="1" x14ac:dyDescent="0.25">
      <c r="A185" s="108">
        <v>180</v>
      </c>
      <c r="B185" s="87" t="s">
        <v>55</v>
      </c>
      <c r="C185" s="88" t="s">
        <v>269</v>
      </c>
      <c r="D185" s="90" t="s">
        <v>550</v>
      </c>
      <c r="E185" s="49" t="s">
        <v>374</v>
      </c>
      <c r="F185" s="62">
        <v>9</v>
      </c>
      <c r="G185" s="62">
        <v>9</v>
      </c>
      <c r="H185" s="62">
        <v>9</v>
      </c>
      <c r="I185" s="70">
        <f>ĐT76!D6</f>
        <v>7.7943396226415089</v>
      </c>
      <c r="J185" s="66">
        <f>ĐT76!E6</f>
        <v>9</v>
      </c>
      <c r="K185" s="66">
        <f>ĐT76!F6</f>
        <v>7</v>
      </c>
      <c r="L185" s="66">
        <f>ĐT76!G6</f>
        <v>7</v>
      </c>
      <c r="M185" s="70">
        <f>ĐT76!H6</f>
        <v>7.7305031446540875</v>
      </c>
      <c r="N185" s="30" t="str">
        <f>IF(M185&lt;3.95,"Kém",IF(M185&lt;4.95,"Yếu",IF(M185&lt;5.95,"Trung bình",IF(M185&lt;6.95,"TB.Khá",IF(M185&lt;7.95,"Khá","Giỏi")))))</f>
        <v>Khá</v>
      </c>
      <c r="O185" s="159" t="s">
        <v>565</v>
      </c>
      <c r="P185" s="160" t="s">
        <v>566</v>
      </c>
      <c r="Q185" s="45"/>
    </row>
    <row r="186" spans="1:17" ht="24" customHeight="1" x14ac:dyDescent="0.25">
      <c r="A186" s="108">
        <v>181</v>
      </c>
      <c r="B186" s="87" t="s">
        <v>270</v>
      </c>
      <c r="C186" s="88" t="s">
        <v>16</v>
      </c>
      <c r="D186" s="90" t="s">
        <v>553</v>
      </c>
      <c r="E186" s="49" t="s">
        <v>374</v>
      </c>
      <c r="F186" s="62">
        <v>6</v>
      </c>
      <c r="G186" s="62">
        <v>7</v>
      </c>
      <c r="H186" s="62">
        <v>8</v>
      </c>
      <c r="I186" s="70">
        <f>ĐT76!D7</f>
        <v>6.6132075471698126</v>
      </c>
      <c r="J186" s="66">
        <f>ĐT76!E7</f>
        <v>8</v>
      </c>
      <c r="K186" s="66">
        <f>ĐT76!F7</f>
        <v>7</v>
      </c>
      <c r="L186" s="66">
        <f>ĐT76!G7</f>
        <v>7</v>
      </c>
      <c r="M186" s="70">
        <f>ĐT76!H7</f>
        <v>6.9732704402515724</v>
      </c>
      <c r="N186" s="30" t="str">
        <f t="shared" ref="N186:N199" si="8">IF(M186&lt;3.95,"Kém",IF(M186&lt;4.95,"Yếu",IF(M186&lt;5.95,"Trung bình",IF(M186&lt;6.95,"TB.Khá",IF(M186&lt;7.95,"Khá","Giỏi")))))</f>
        <v>Khá</v>
      </c>
      <c r="O186" s="159"/>
      <c r="P186" s="160"/>
      <c r="Q186" s="45"/>
    </row>
    <row r="187" spans="1:17" ht="24" customHeight="1" x14ac:dyDescent="0.25">
      <c r="A187" s="108">
        <v>182</v>
      </c>
      <c r="B187" s="87" t="s">
        <v>271</v>
      </c>
      <c r="C187" s="88" t="s">
        <v>272</v>
      </c>
      <c r="D187" s="90" t="s">
        <v>545</v>
      </c>
      <c r="E187" s="49" t="s">
        <v>374</v>
      </c>
      <c r="F187" s="62">
        <v>8</v>
      </c>
      <c r="G187" s="62">
        <v>6</v>
      </c>
      <c r="H187" s="62">
        <v>7</v>
      </c>
      <c r="I187" s="70">
        <f>ĐT76!D8</f>
        <v>6.2858490566037739</v>
      </c>
      <c r="J187" s="66">
        <f>ĐT76!E8</f>
        <v>7</v>
      </c>
      <c r="K187" s="66">
        <f>ĐT76!F8</f>
        <v>7</v>
      </c>
      <c r="L187" s="66">
        <f>ĐT76!G8</f>
        <v>6.5</v>
      </c>
      <c r="M187" s="70">
        <f>ĐT76!H8</f>
        <v>6.6429245283018874</v>
      </c>
      <c r="N187" s="30" t="str">
        <f t="shared" si="8"/>
        <v>TB.Khá</v>
      </c>
      <c r="O187" s="159"/>
      <c r="P187" s="160"/>
      <c r="Q187" s="45"/>
    </row>
    <row r="188" spans="1:17" ht="24" customHeight="1" x14ac:dyDescent="0.25">
      <c r="A188" s="108">
        <v>183</v>
      </c>
      <c r="B188" s="87" t="s">
        <v>197</v>
      </c>
      <c r="C188" s="88" t="s">
        <v>93</v>
      </c>
      <c r="D188" s="90" t="s">
        <v>554</v>
      </c>
      <c r="E188" s="49" t="s">
        <v>374</v>
      </c>
      <c r="F188" s="62">
        <v>6</v>
      </c>
      <c r="G188" s="62">
        <v>8</v>
      </c>
      <c r="H188" s="62">
        <v>7</v>
      </c>
      <c r="I188" s="70">
        <f>ĐT76!D9</f>
        <v>7.5009433962264156</v>
      </c>
      <c r="J188" s="66">
        <f>ĐT76!E9</f>
        <v>6</v>
      </c>
      <c r="K188" s="66">
        <f>ĐT76!F9</f>
        <v>9</v>
      </c>
      <c r="L188" s="66">
        <f>ĐT76!G9</f>
        <v>7</v>
      </c>
      <c r="M188" s="70">
        <f>ĐT76!H9</f>
        <v>7.7504716981132082</v>
      </c>
      <c r="N188" s="30" t="str">
        <f t="shared" si="8"/>
        <v>Khá</v>
      </c>
      <c r="O188" s="159"/>
      <c r="P188" s="160"/>
      <c r="Q188" s="45"/>
    </row>
    <row r="189" spans="1:17" ht="24" customHeight="1" x14ac:dyDescent="0.25">
      <c r="A189" s="108">
        <v>184</v>
      </c>
      <c r="B189" s="87" t="s">
        <v>29</v>
      </c>
      <c r="C189" s="88" t="s">
        <v>273</v>
      </c>
      <c r="D189" s="90" t="s">
        <v>555</v>
      </c>
      <c r="E189" s="49" t="s">
        <v>374</v>
      </c>
      <c r="F189" s="62">
        <v>7</v>
      </c>
      <c r="G189" s="62">
        <v>6</v>
      </c>
      <c r="H189" s="62">
        <v>7</v>
      </c>
      <c r="I189" s="70">
        <f>ĐT76!D10</f>
        <v>6.7396226415094338</v>
      </c>
      <c r="J189" s="66">
        <f>ĐT76!E10</f>
        <v>7</v>
      </c>
      <c r="K189" s="66">
        <f>ĐT76!F10</f>
        <v>7</v>
      </c>
      <c r="L189" s="66">
        <f>ĐT76!G10</f>
        <v>6</v>
      </c>
      <c r="M189" s="70">
        <f>ĐT76!H10</f>
        <v>6.8698113207547165</v>
      </c>
      <c r="N189" s="30" t="str">
        <f t="shared" si="8"/>
        <v>TB.Khá</v>
      </c>
      <c r="O189" s="159"/>
      <c r="P189" s="160"/>
      <c r="Q189" s="45"/>
    </row>
    <row r="190" spans="1:17" ht="24" customHeight="1" x14ac:dyDescent="0.25">
      <c r="A190" s="108">
        <v>185</v>
      </c>
      <c r="B190" s="87" t="s">
        <v>274</v>
      </c>
      <c r="C190" s="88" t="s">
        <v>35</v>
      </c>
      <c r="D190" s="90" t="s">
        <v>556</v>
      </c>
      <c r="E190" s="49" t="s">
        <v>374</v>
      </c>
      <c r="F190" s="62">
        <v>7</v>
      </c>
      <c r="G190" s="62">
        <v>8</v>
      </c>
      <c r="H190" s="62">
        <v>8</v>
      </c>
      <c r="I190" s="70">
        <f>ĐT76!D11</f>
        <v>6.662264150943396</v>
      </c>
      <c r="J190" s="66">
        <f>ĐT76!E11</f>
        <v>9</v>
      </c>
      <c r="K190" s="66">
        <f>ĐT76!F11</f>
        <v>8</v>
      </c>
      <c r="L190" s="66">
        <f>ĐT76!G11</f>
        <v>7</v>
      </c>
      <c r="M190" s="70">
        <f>ĐT76!H11</f>
        <v>7.4977987421383645</v>
      </c>
      <c r="N190" s="30" t="str">
        <f t="shared" si="8"/>
        <v>Khá</v>
      </c>
      <c r="O190" s="159"/>
      <c r="P190" s="160"/>
      <c r="Q190" s="45"/>
    </row>
    <row r="191" spans="1:17" ht="24" customHeight="1" x14ac:dyDescent="0.25">
      <c r="A191" s="108">
        <v>186</v>
      </c>
      <c r="B191" s="87" t="s">
        <v>275</v>
      </c>
      <c r="C191" s="88" t="s">
        <v>35</v>
      </c>
      <c r="D191" s="90" t="s">
        <v>557</v>
      </c>
      <c r="E191" s="49" t="s">
        <v>374</v>
      </c>
      <c r="F191" s="62">
        <v>6</v>
      </c>
      <c r="G191" s="62">
        <v>8</v>
      </c>
      <c r="H191" s="62">
        <v>8</v>
      </c>
      <c r="I191" s="70">
        <f>ĐT76!D12</f>
        <v>7.3377358490566031</v>
      </c>
      <c r="J191" s="66">
        <f>ĐT76!E12</f>
        <v>7</v>
      </c>
      <c r="K191" s="66">
        <f>ĐT76!F12</f>
        <v>9</v>
      </c>
      <c r="L191" s="66">
        <f>ĐT76!G12</f>
        <v>7</v>
      </c>
      <c r="M191" s="70">
        <f>ĐT76!H12</f>
        <v>7.8355345911949685</v>
      </c>
      <c r="N191" s="30" t="str">
        <f t="shared" si="8"/>
        <v>Khá</v>
      </c>
      <c r="O191" s="159"/>
      <c r="P191" s="160"/>
      <c r="Q191" s="45"/>
    </row>
    <row r="192" spans="1:17" ht="24" customHeight="1" x14ac:dyDescent="0.25">
      <c r="A192" s="108">
        <v>187</v>
      </c>
      <c r="B192" s="87" t="s">
        <v>48</v>
      </c>
      <c r="C192" s="88" t="s">
        <v>276</v>
      </c>
      <c r="D192" s="90" t="s">
        <v>558</v>
      </c>
      <c r="E192" s="49" t="s">
        <v>374</v>
      </c>
      <c r="F192" s="62">
        <v>6</v>
      </c>
      <c r="G192" s="62">
        <v>7</v>
      </c>
      <c r="H192" s="62">
        <v>7</v>
      </c>
      <c r="I192" s="70">
        <f>ĐT76!D13</f>
        <v>6.4754716981132088</v>
      </c>
      <c r="J192" s="66">
        <f>ĐT76!E13</f>
        <v>6</v>
      </c>
      <c r="K192" s="66">
        <f>ĐT76!F13</f>
        <v>7</v>
      </c>
      <c r="L192" s="66">
        <f>ĐT76!G13</f>
        <v>7</v>
      </c>
      <c r="M192" s="70">
        <f>ĐT76!H13</f>
        <v>6.5710691823899374</v>
      </c>
      <c r="N192" s="30" t="str">
        <f t="shared" si="8"/>
        <v>TB.Khá</v>
      </c>
      <c r="O192" s="159"/>
      <c r="P192" s="160"/>
      <c r="Q192" s="45"/>
    </row>
    <row r="193" spans="1:17" ht="24" customHeight="1" x14ac:dyDescent="0.25">
      <c r="A193" s="108">
        <v>188</v>
      </c>
      <c r="B193" s="87" t="s">
        <v>47</v>
      </c>
      <c r="C193" s="88" t="s">
        <v>277</v>
      </c>
      <c r="D193" s="90" t="s">
        <v>541</v>
      </c>
      <c r="E193" s="49" t="s">
        <v>374</v>
      </c>
      <c r="F193" s="62">
        <v>6</v>
      </c>
      <c r="G193" s="62">
        <v>7</v>
      </c>
      <c r="H193" s="62">
        <v>7</v>
      </c>
      <c r="I193" s="70">
        <f>ĐT76!D14</f>
        <v>7.0179245283018874</v>
      </c>
      <c r="J193" s="66">
        <f>ĐT76!E14</f>
        <v>6</v>
      </c>
      <c r="K193" s="66">
        <f>ĐT76!F14</f>
        <v>7</v>
      </c>
      <c r="L193" s="66">
        <f>ĐT76!G14</f>
        <v>6</v>
      </c>
      <c r="M193" s="70">
        <f>ĐT76!H14</f>
        <v>6.8422955974842772</v>
      </c>
      <c r="N193" s="30" t="str">
        <f t="shared" si="8"/>
        <v>TB.Khá</v>
      </c>
      <c r="O193" s="159"/>
      <c r="P193" s="160"/>
      <c r="Q193" s="45"/>
    </row>
    <row r="194" spans="1:17" ht="24" customHeight="1" x14ac:dyDescent="0.25">
      <c r="A194" s="108">
        <v>189</v>
      </c>
      <c r="B194" s="87" t="s">
        <v>278</v>
      </c>
      <c r="C194" s="88" t="s">
        <v>279</v>
      </c>
      <c r="D194" s="90" t="s">
        <v>559</v>
      </c>
      <c r="E194" s="49" t="s">
        <v>374</v>
      </c>
      <c r="F194" s="62">
        <v>5</v>
      </c>
      <c r="G194" s="62">
        <v>8</v>
      </c>
      <c r="H194" s="62">
        <v>7</v>
      </c>
      <c r="I194" s="70">
        <f>ĐT76!D15</f>
        <v>6.7764150943396233</v>
      </c>
      <c r="J194" s="66">
        <f>ĐT76!E15</f>
        <v>5.5</v>
      </c>
      <c r="K194" s="66">
        <f>ĐT76!F15</f>
        <v>6</v>
      </c>
      <c r="L194" s="66">
        <f>ĐT76!G15</f>
        <v>6</v>
      </c>
      <c r="M194" s="70">
        <f>ĐT76!H15</f>
        <v>6.3048742138364782</v>
      </c>
      <c r="N194" s="30" t="str">
        <f t="shared" si="8"/>
        <v>TB.Khá</v>
      </c>
      <c r="O194" s="159"/>
      <c r="P194" s="160"/>
      <c r="Q194" s="45"/>
    </row>
    <row r="195" spans="1:17" ht="24" customHeight="1" x14ac:dyDescent="0.25">
      <c r="A195" s="108">
        <v>190</v>
      </c>
      <c r="B195" s="87" t="s">
        <v>280</v>
      </c>
      <c r="C195" s="88" t="s">
        <v>281</v>
      </c>
      <c r="D195" s="90" t="s">
        <v>560</v>
      </c>
      <c r="E195" s="49" t="s">
        <v>374</v>
      </c>
      <c r="F195" s="62">
        <v>6</v>
      </c>
      <c r="G195" s="62">
        <v>7</v>
      </c>
      <c r="H195" s="62">
        <v>7</v>
      </c>
      <c r="I195" s="70">
        <f>ĐT76!D16</f>
        <v>6.7933962264150942</v>
      </c>
      <c r="J195" s="66">
        <f>ĐT76!E16</f>
        <v>6</v>
      </c>
      <c r="K195" s="66">
        <f>ĐT76!F16</f>
        <v>8</v>
      </c>
      <c r="L195" s="66">
        <f>ĐT76!G16</f>
        <v>6</v>
      </c>
      <c r="M195" s="70">
        <f>ĐT76!H16</f>
        <v>7.0633647798742132</v>
      </c>
      <c r="N195" s="30" t="str">
        <f t="shared" si="8"/>
        <v>Khá</v>
      </c>
      <c r="O195" s="159"/>
      <c r="P195" s="160"/>
      <c r="Q195" s="45"/>
    </row>
    <row r="196" spans="1:17" ht="24" customHeight="1" x14ac:dyDescent="0.25">
      <c r="A196" s="108">
        <v>191</v>
      </c>
      <c r="B196" s="87" t="s">
        <v>234</v>
      </c>
      <c r="C196" s="88" t="s">
        <v>123</v>
      </c>
      <c r="D196" s="90" t="s">
        <v>561</v>
      </c>
      <c r="E196" s="49" t="s">
        <v>374</v>
      </c>
      <c r="F196" s="62">
        <v>6</v>
      </c>
      <c r="G196" s="62">
        <v>7</v>
      </c>
      <c r="H196" s="62">
        <v>6</v>
      </c>
      <c r="I196" s="70">
        <f>ĐT76!D17</f>
        <v>6.9103773584905657</v>
      </c>
      <c r="J196" s="66">
        <f>ĐT76!E17</f>
        <v>5</v>
      </c>
      <c r="K196" s="66">
        <f>ĐT76!F17</f>
        <v>6</v>
      </c>
      <c r="L196" s="66">
        <f>ĐT76!G17</f>
        <v>6</v>
      </c>
      <c r="M196" s="70">
        <f>ĐT76!H17</f>
        <v>6.2885220125786168</v>
      </c>
      <c r="N196" s="30" t="str">
        <f t="shared" si="8"/>
        <v>TB.Khá</v>
      </c>
      <c r="O196" s="159"/>
      <c r="P196" s="160"/>
      <c r="Q196" s="45"/>
    </row>
    <row r="197" spans="1:17" ht="24" customHeight="1" x14ac:dyDescent="0.25">
      <c r="A197" s="108">
        <v>192</v>
      </c>
      <c r="B197" s="87" t="s">
        <v>282</v>
      </c>
      <c r="C197" s="88" t="s">
        <v>283</v>
      </c>
      <c r="D197" s="90" t="s">
        <v>562</v>
      </c>
      <c r="E197" s="49" t="s">
        <v>374</v>
      </c>
      <c r="F197" s="62">
        <v>8</v>
      </c>
      <c r="G197" s="62">
        <v>8</v>
      </c>
      <c r="H197" s="62">
        <v>8</v>
      </c>
      <c r="I197" s="70">
        <f>ĐT76!D18</f>
        <v>7.6669811320754722</v>
      </c>
      <c r="J197" s="66">
        <f>ĐT76!E18</f>
        <v>9</v>
      </c>
      <c r="K197" s="66">
        <f>ĐT76!F18</f>
        <v>8</v>
      </c>
      <c r="L197" s="66">
        <f>ĐT76!G18</f>
        <v>7</v>
      </c>
      <c r="M197" s="70">
        <f>ĐT76!H18</f>
        <v>8.000157232704403</v>
      </c>
      <c r="N197" s="30" t="str">
        <f t="shared" si="8"/>
        <v>Giỏi</v>
      </c>
      <c r="O197" s="159" t="s">
        <v>565</v>
      </c>
      <c r="P197" s="160" t="s">
        <v>566</v>
      </c>
      <c r="Q197" s="45"/>
    </row>
    <row r="198" spans="1:17" ht="24" customHeight="1" x14ac:dyDescent="0.25">
      <c r="A198" s="108">
        <v>193</v>
      </c>
      <c r="B198" s="87" t="s">
        <v>36</v>
      </c>
      <c r="C198" s="88" t="s">
        <v>284</v>
      </c>
      <c r="D198" s="90" t="s">
        <v>563</v>
      </c>
      <c r="E198" s="49" t="s">
        <v>374</v>
      </c>
      <c r="F198" s="62">
        <v>8</v>
      </c>
      <c r="G198" s="62">
        <v>8</v>
      </c>
      <c r="H198" s="62">
        <v>8</v>
      </c>
      <c r="I198" s="70">
        <f>ĐT76!D19</f>
        <v>7.1556603773584895</v>
      </c>
      <c r="J198" s="66">
        <f>ĐT76!E19</f>
        <v>7</v>
      </c>
      <c r="K198" s="66">
        <f>ĐT76!F19</f>
        <v>8</v>
      </c>
      <c r="L198" s="66">
        <f>ĐT76!G19</f>
        <v>6.5</v>
      </c>
      <c r="M198" s="70">
        <f>ĐT76!H19</f>
        <v>7.4111635220125782</v>
      </c>
      <c r="N198" s="30" t="str">
        <f t="shared" si="8"/>
        <v>Khá</v>
      </c>
      <c r="O198" s="159"/>
      <c r="P198" s="160"/>
      <c r="Q198" s="45"/>
    </row>
    <row r="199" spans="1:17" ht="24" customHeight="1" x14ac:dyDescent="0.25">
      <c r="A199" s="108">
        <v>194</v>
      </c>
      <c r="B199" s="87" t="s">
        <v>285</v>
      </c>
      <c r="C199" s="88" t="s">
        <v>286</v>
      </c>
      <c r="D199" s="90" t="s">
        <v>564</v>
      </c>
      <c r="E199" s="49" t="s">
        <v>374</v>
      </c>
      <c r="F199" s="62">
        <v>8</v>
      </c>
      <c r="G199" s="62">
        <v>7</v>
      </c>
      <c r="H199" s="62">
        <v>8</v>
      </c>
      <c r="I199" s="70">
        <f>ĐT76!D20</f>
        <v>6.6566037735849051</v>
      </c>
      <c r="J199" s="66">
        <f>ĐT76!E20</f>
        <v>5</v>
      </c>
      <c r="K199" s="66">
        <f>ĐT76!F20</f>
        <v>7</v>
      </c>
      <c r="L199" s="66">
        <f>ĐT76!G20</f>
        <v>7</v>
      </c>
      <c r="M199" s="70">
        <f>ĐT76!H20</f>
        <v>6.4949685534591195</v>
      </c>
      <c r="N199" s="30" t="str">
        <f t="shared" si="8"/>
        <v>TB.Khá</v>
      </c>
      <c r="O199" s="159"/>
      <c r="P199" s="160"/>
      <c r="Q199" s="45"/>
    </row>
    <row r="200" spans="1:17" ht="24" customHeight="1" x14ac:dyDescent="0.25">
      <c r="A200" s="108">
        <v>195</v>
      </c>
      <c r="B200" s="87" t="s">
        <v>288</v>
      </c>
      <c r="C200" s="88" t="s">
        <v>18</v>
      </c>
      <c r="D200" s="51">
        <v>36958</v>
      </c>
      <c r="E200" s="49" t="s">
        <v>374</v>
      </c>
      <c r="F200" s="62">
        <v>9</v>
      </c>
      <c r="G200" s="62">
        <v>8</v>
      </c>
      <c r="H200" s="62">
        <v>8</v>
      </c>
      <c r="I200" s="70">
        <f>Đ77!D6</f>
        <v>6.1538461538461524</v>
      </c>
      <c r="J200" s="66">
        <f>Đ77!E6</f>
        <v>6</v>
      </c>
      <c r="K200" s="66">
        <f>Đ77!F6</f>
        <v>7</v>
      </c>
      <c r="L200" s="66">
        <f>Đ77!G6</f>
        <v>7</v>
      </c>
      <c r="M200" s="70">
        <f>Đ77!H6</f>
        <v>6.4102564102564088</v>
      </c>
      <c r="N200" s="30" t="str">
        <f t="shared" si="7"/>
        <v>TB.Khá</v>
      </c>
      <c r="O200" s="118"/>
      <c r="P200" s="155" t="s">
        <v>537</v>
      </c>
      <c r="Q200" s="45"/>
    </row>
    <row r="201" spans="1:17" ht="24" customHeight="1" x14ac:dyDescent="0.25">
      <c r="A201" s="108">
        <v>196</v>
      </c>
      <c r="B201" s="87" t="s">
        <v>289</v>
      </c>
      <c r="C201" s="88" t="s">
        <v>290</v>
      </c>
      <c r="D201" s="51">
        <v>37110</v>
      </c>
      <c r="E201" s="49" t="s">
        <v>374</v>
      </c>
      <c r="F201" s="62">
        <v>9</v>
      </c>
      <c r="G201" s="62">
        <v>9</v>
      </c>
      <c r="H201" s="62">
        <v>8</v>
      </c>
      <c r="I201" s="70">
        <f>Đ77!D7</f>
        <v>7.1932692307692303</v>
      </c>
      <c r="J201" s="66">
        <f>Đ77!E7</f>
        <v>6</v>
      </c>
      <c r="K201" s="66">
        <f>Đ77!F7</f>
        <v>7</v>
      </c>
      <c r="L201" s="66">
        <f>Đ77!G7</f>
        <v>7</v>
      </c>
      <c r="M201" s="70">
        <f>Đ77!H7</f>
        <v>6.9299679487179482</v>
      </c>
      <c r="N201" s="30" t="str">
        <f t="shared" ref="N201:N222" si="9">IF(M201&lt;3.95,"Kém",IF(M201&lt;4.95,"Yếu",IF(M201&lt;5.95,"Trung bình",IF(M201&lt;6.95,"TB.Khá",IF(M201&lt;7.95,"Khá","Giỏi")))))</f>
        <v>TB.Khá</v>
      </c>
      <c r="O201" s="153" t="s">
        <v>552</v>
      </c>
      <c r="P201" s="156"/>
      <c r="Q201" s="45"/>
    </row>
    <row r="202" spans="1:17" ht="24" customHeight="1" x14ac:dyDescent="0.25">
      <c r="A202" s="108">
        <v>197</v>
      </c>
      <c r="B202" s="87" t="s">
        <v>150</v>
      </c>
      <c r="C202" s="88" t="s">
        <v>145</v>
      </c>
      <c r="D202" s="51">
        <v>37134</v>
      </c>
      <c r="E202" s="49" t="s">
        <v>374</v>
      </c>
      <c r="F202" s="62">
        <v>8</v>
      </c>
      <c r="G202" s="62">
        <v>8</v>
      </c>
      <c r="H202" s="62">
        <v>8</v>
      </c>
      <c r="I202" s="70">
        <f>Đ77!D8</f>
        <v>7.1557692307692315</v>
      </c>
      <c r="J202" s="66">
        <f>Đ77!E8</f>
        <v>6</v>
      </c>
      <c r="K202" s="66">
        <f>Đ77!F8</f>
        <v>6</v>
      </c>
      <c r="L202" s="66">
        <f>Đ77!G8</f>
        <v>7</v>
      </c>
      <c r="M202" s="70">
        <f>Đ77!H8</f>
        <v>6.5778846153846162</v>
      </c>
      <c r="N202" s="30" t="str">
        <f t="shared" si="9"/>
        <v>TB.Khá</v>
      </c>
      <c r="O202" s="153"/>
      <c r="P202" s="156"/>
      <c r="Q202" s="45"/>
    </row>
    <row r="203" spans="1:17" ht="24" customHeight="1" x14ac:dyDescent="0.25">
      <c r="A203" s="108">
        <v>198</v>
      </c>
      <c r="B203" s="87" t="s">
        <v>291</v>
      </c>
      <c r="C203" s="88" t="s">
        <v>30</v>
      </c>
      <c r="D203" s="51">
        <v>37247</v>
      </c>
      <c r="E203" s="49" t="s">
        <v>374</v>
      </c>
      <c r="F203" s="62">
        <v>9</v>
      </c>
      <c r="G203" s="62">
        <v>9</v>
      </c>
      <c r="H203" s="62">
        <v>8</v>
      </c>
      <c r="I203" s="70">
        <f>Đ77!D9</f>
        <v>6.3317307692307692</v>
      </c>
      <c r="J203" s="66">
        <f>Đ77!E9</f>
        <v>6</v>
      </c>
      <c r="K203" s="66">
        <f>Đ77!F9</f>
        <v>7</v>
      </c>
      <c r="L203" s="66">
        <f>Đ77!G9</f>
        <v>7</v>
      </c>
      <c r="M203" s="70">
        <f>Đ77!H9</f>
        <v>6.4991987179487181</v>
      </c>
      <c r="N203" s="30" t="str">
        <f t="shared" si="9"/>
        <v>TB.Khá</v>
      </c>
      <c r="O203" s="153"/>
      <c r="P203" s="156"/>
      <c r="Q203" s="45"/>
    </row>
    <row r="204" spans="1:17" ht="24" customHeight="1" x14ac:dyDescent="0.25">
      <c r="A204" s="108">
        <v>199</v>
      </c>
      <c r="B204" s="87" t="s">
        <v>292</v>
      </c>
      <c r="C204" s="88" t="s">
        <v>154</v>
      </c>
      <c r="D204" s="51">
        <v>36917</v>
      </c>
      <c r="E204" s="49" t="s">
        <v>374</v>
      </c>
      <c r="F204" s="62">
        <v>8</v>
      </c>
      <c r="G204" s="62">
        <v>8</v>
      </c>
      <c r="H204" s="62">
        <v>7</v>
      </c>
      <c r="I204" s="70">
        <f>Đ77!D10</f>
        <v>5.6451923076923078</v>
      </c>
      <c r="J204" s="66">
        <f>Đ77!E10</f>
        <v>5</v>
      </c>
      <c r="K204" s="66">
        <f>Đ77!F10</f>
        <v>5</v>
      </c>
      <c r="L204" s="66">
        <f>Đ77!G10</f>
        <v>5</v>
      </c>
      <c r="M204" s="70">
        <f>Đ77!H10</f>
        <v>5.3225961538461535</v>
      </c>
      <c r="N204" s="30" t="str">
        <f t="shared" si="9"/>
        <v>Trung bình</v>
      </c>
      <c r="O204" s="153"/>
      <c r="P204" s="156"/>
      <c r="Q204" s="45"/>
    </row>
    <row r="205" spans="1:17" ht="24" customHeight="1" x14ac:dyDescent="0.25">
      <c r="A205" s="108">
        <v>200</v>
      </c>
      <c r="B205" s="87" t="s">
        <v>293</v>
      </c>
      <c r="C205" s="88" t="s">
        <v>294</v>
      </c>
      <c r="D205" s="48" t="s">
        <v>538</v>
      </c>
      <c r="E205" s="49" t="s">
        <v>374</v>
      </c>
      <c r="F205" s="62">
        <v>9</v>
      </c>
      <c r="G205" s="62">
        <v>9</v>
      </c>
      <c r="H205" s="62">
        <v>9</v>
      </c>
      <c r="I205" s="70">
        <f>Đ77!D11</f>
        <v>7.289423076923077</v>
      </c>
      <c r="J205" s="66">
        <f>Đ77!E11</f>
        <v>7</v>
      </c>
      <c r="K205" s="66">
        <f>Đ77!F11</f>
        <v>8</v>
      </c>
      <c r="L205" s="66">
        <f>Đ77!G11</f>
        <v>8</v>
      </c>
      <c r="M205" s="70">
        <f>Đ77!H11</f>
        <v>7.4780448717948715</v>
      </c>
      <c r="N205" s="30" t="str">
        <f t="shared" si="9"/>
        <v>Khá</v>
      </c>
      <c r="O205" s="153"/>
      <c r="P205" s="156"/>
      <c r="Q205" s="45"/>
    </row>
    <row r="206" spans="1:17" ht="24" customHeight="1" x14ac:dyDescent="0.25">
      <c r="A206" s="108">
        <v>201</v>
      </c>
      <c r="B206" s="87" t="s">
        <v>107</v>
      </c>
      <c r="C206" s="88" t="s">
        <v>104</v>
      </c>
      <c r="D206" s="49" t="s">
        <v>539</v>
      </c>
      <c r="E206" s="49" t="s">
        <v>374</v>
      </c>
      <c r="F206" s="62">
        <v>8</v>
      </c>
      <c r="G206" s="62">
        <v>8</v>
      </c>
      <c r="H206" s="62">
        <v>8</v>
      </c>
      <c r="I206" s="70">
        <f>Đ77!D12</f>
        <v>6.2932692307692308</v>
      </c>
      <c r="J206" s="66">
        <f>Đ77!E12</f>
        <v>6</v>
      </c>
      <c r="K206" s="66">
        <f>Đ77!F12</f>
        <v>6</v>
      </c>
      <c r="L206" s="66">
        <f>Đ77!G12</f>
        <v>6</v>
      </c>
      <c r="M206" s="70">
        <f>Đ77!H12</f>
        <v>6.1466346153846159</v>
      </c>
      <c r="N206" s="30" t="str">
        <f t="shared" si="9"/>
        <v>TB.Khá</v>
      </c>
      <c r="O206" s="153"/>
      <c r="P206" s="156"/>
      <c r="Q206" s="45"/>
    </row>
    <row r="207" spans="1:17" ht="24" customHeight="1" x14ac:dyDescent="0.25">
      <c r="A207" s="108">
        <v>202</v>
      </c>
      <c r="B207" s="87" t="s">
        <v>97</v>
      </c>
      <c r="C207" s="88" t="s">
        <v>295</v>
      </c>
      <c r="D207" s="51">
        <v>37098</v>
      </c>
      <c r="E207" s="49" t="s">
        <v>374</v>
      </c>
      <c r="F207" s="62">
        <v>9</v>
      </c>
      <c r="G207" s="62">
        <v>9</v>
      </c>
      <c r="H207" s="62">
        <v>9</v>
      </c>
      <c r="I207" s="70">
        <f>Đ77!D13</f>
        <v>6.6798076923076914</v>
      </c>
      <c r="J207" s="66">
        <f>Đ77!E13</f>
        <v>6</v>
      </c>
      <c r="K207" s="66">
        <f>Đ77!F13</f>
        <v>6</v>
      </c>
      <c r="L207" s="66">
        <f>Đ77!G13</f>
        <v>7</v>
      </c>
      <c r="M207" s="70">
        <f>Đ77!H13</f>
        <v>6.3399038461538453</v>
      </c>
      <c r="N207" s="30" t="str">
        <f t="shared" si="9"/>
        <v>TB.Khá</v>
      </c>
      <c r="O207" s="153"/>
      <c r="P207" s="156"/>
      <c r="Q207" s="45"/>
    </row>
    <row r="208" spans="1:17" ht="24" customHeight="1" x14ac:dyDescent="0.25">
      <c r="A208" s="108">
        <v>203</v>
      </c>
      <c r="B208" s="87" t="s">
        <v>296</v>
      </c>
      <c r="C208" s="88" t="s">
        <v>297</v>
      </c>
      <c r="D208" s="50" t="s">
        <v>540</v>
      </c>
      <c r="E208" s="49" t="s">
        <v>374</v>
      </c>
      <c r="F208" s="62">
        <v>8</v>
      </c>
      <c r="G208" s="62">
        <v>8</v>
      </c>
      <c r="H208" s="62">
        <v>8</v>
      </c>
      <c r="I208" s="70">
        <f>Đ77!D14</f>
        <v>6.8211538461538472</v>
      </c>
      <c r="J208" s="66">
        <f>Đ77!E14</f>
        <v>7</v>
      </c>
      <c r="K208" s="66">
        <f>Đ77!F14</f>
        <v>7</v>
      </c>
      <c r="L208" s="66">
        <f>Đ77!G14</f>
        <v>7</v>
      </c>
      <c r="M208" s="70">
        <f>Đ77!H14</f>
        <v>6.9105769230769241</v>
      </c>
      <c r="N208" s="30" t="str">
        <f t="shared" si="9"/>
        <v>TB.Khá</v>
      </c>
      <c r="O208" s="153"/>
      <c r="P208" s="156"/>
      <c r="Q208" s="45"/>
    </row>
    <row r="209" spans="1:20" ht="24" customHeight="1" x14ac:dyDescent="0.25">
      <c r="A209" s="108">
        <v>204</v>
      </c>
      <c r="B209" s="87" t="s">
        <v>150</v>
      </c>
      <c r="C209" s="88" t="s">
        <v>298</v>
      </c>
      <c r="D209" s="48" t="s">
        <v>541</v>
      </c>
      <c r="E209" s="49" t="s">
        <v>374</v>
      </c>
      <c r="F209" s="62">
        <v>9</v>
      </c>
      <c r="G209" s="62">
        <v>8</v>
      </c>
      <c r="H209" s="62">
        <v>8</v>
      </c>
      <c r="I209" s="70">
        <f>Đ77!D15</f>
        <v>6.9423076923076925</v>
      </c>
      <c r="J209" s="66">
        <f>Đ77!E15</f>
        <v>6</v>
      </c>
      <c r="K209" s="66">
        <f>Đ77!F15</f>
        <v>7</v>
      </c>
      <c r="L209" s="66">
        <f>Đ77!G15</f>
        <v>7</v>
      </c>
      <c r="M209" s="70">
        <f>Đ77!H15</f>
        <v>6.8044871794871797</v>
      </c>
      <c r="N209" s="30" t="str">
        <f t="shared" si="9"/>
        <v>TB.Khá</v>
      </c>
      <c r="O209" s="153"/>
      <c r="P209" s="156"/>
      <c r="Q209" s="45"/>
    </row>
    <row r="210" spans="1:20" ht="24" customHeight="1" x14ac:dyDescent="0.25">
      <c r="A210" s="108">
        <v>205</v>
      </c>
      <c r="B210" s="87" t="s">
        <v>299</v>
      </c>
      <c r="C210" s="88" t="s">
        <v>237</v>
      </c>
      <c r="D210" s="50" t="s">
        <v>542</v>
      </c>
      <c r="E210" s="49" t="s">
        <v>374</v>
      </c>
      <c r="F210" s="62">
        <v>8</v>
      </c>
      <c r="G210" s="62">
        <v>8</v>
      </c>
      <c r="H210" s="62">
        <v>8</v>
      </c>
      <c r="I210" s="70">
        <f>Đ77!D16</f>
        <v>6.5471153846153847</v>
      </c>
      <c r="J210" s="66">
        <f>Đ77!E16</f>
        <v>7</v>
      </c>
      <c r="K210" s="66">
        <f>Đ77!F16</f>
        <v>6</v>
      </c>
      <c r="L210" s="66">
        <f>Đ77!G16</f>
        <v>7</v>
      </c>
      <c r="M210" s="70">
        <f>Đ77!H16</f>
        <v>6.4402243589743593</v>
      </c>
      <c r="N210" s="30" t="str">
        <f t="shared" si="9"/>
        <v>TB.Khá</v>
      </c>
      <c r="O210" s="153"/>
      <c r="P210" s="156"/>
      <c r="Q210" s="45"/>
    </row>
    <row r="211" spans="1:20" ht="24" customHeight="1" x14ac:dyDescent="0.25">
      <c r="A211" s="108">
        <v>206</v>
      </c>
      <c r="B211" s="87" t="s">
        <v>300</v>
      </c>
      <c r="C211" s="88" t="s">
        <v>301</v>
      </c>
      <c r="D211" s="50" t="s">
        <v>395</v>
      </c>
      <c r="E211" s="49" t="s">
        <v>374</v>
      </c>
      <c r="F211" s="62">
        <v>8</v>
      </c>
      <c r="G211" s="62">
        <v>9</v>
      </c>
      <c r="H211" s="62">
        <v>9</v>
      </c>
      <c r="I211" s="70">
        <f>Đ77!D17</f>
        <v>6.3586538461538478</v>
      </c>
      <c r="J211" s="66">
        <f>Đ77!E17</f>
        <v>7</v>
      </c>
      <c r="K211" s="66">
        <f>Đ77!F17</f>
        <v>7</v>
      </c>
      <c r="L211" s="66">
        <f>Đ77!G17</f>
        <v>7</v>
      </c>
      <c r="M211" s="70">
        <f>Đ77!H17</f>
        <v>6.6793269230769239</v>
      </c>
      <c r="N211" s="30" t="str">
        <f t="shared" si="9"/>
        <v>TB.Khá</v>
      </c>
      <c r="O211" s="153"/>
      <c r="P211" s="156"/>
      <c r="Q211" s="45"/>
    </row>
    <row r="212" spans="1:20" ht="24" customHeight="1" x14ac:dyDescent="0.25">
      <c r="A212" s="108">
        <v>207</v>
      </c>
      <c r="B212" s="87" t="s">
        <v>302</v>
      </c>
      <c r="C212" s="88" t="s">
        <v>162</v>
      </c>
      <c r="D212" s="50" t="s">
        <v>543</v>
      </c>
      <c r="E212" s="49" t="s">
        <v>374</v>
      </c>
      <c r="F212" s="62">
        <v>9</v>
      </c>
      <c r="G212" s="62">
        <v>9</v>
      </c>
      <c r="H212" s="62">
        <v>9</v>
      </c>
      <c r="I212" s="70">
        <f>Đ77!D18</f>
        <v>6.5605769230769235</v>
      </c>
      <c r="J212" s="66">
        <f>Đ77!E18</f>
        <v>7</v>
      </c>
      <c r="K212" s="66">
        <f>Đ77!F18</f>
        <v>6</v>
      </c>
      <c r="L212" s="66">
        <f>Đ77!G18</f>
        <v>7</v>
      </c>
      <c r="M212" s="70">
        <f>Đ77!H18</f>
        <v>6.4469551282051283</v>
      </c>
      <c r="N212" s="30" t="str">
        <f t="shared" si="9"/>
        <v>TB.Khá</v>
      </c>
      <c r="O212" s="153"/>
      <c r="P212" s="156"/>
      <c r="Q212" s="45"/>
    </row>
    <row r="213" spans="1:20" ht="24" customHeight="1" x14ac:dyDescent="0.25">
      <c r="A213" s="108">
        <v>208</v>
      </c>
      <c r="B213" s="87" t="s">
        <v>97</v>
      </c>
      <c r="C213" s="88" t="s">
        <v>239</v>
      </c>
      <c r="D213" s="50" t="s">
        <v>544</v>
      </c>
      <c r="E213" s="49" t="s">
        <v>374</v>
      </c>
      <c r="F213" s="62">
        <v>9</v>
      </c>
      <c r="G213" s="62">
        <v>8</v>
      </c>
      <c r="H213" s="62">
        <v>9</v>
      </c>
      <c r="I213" s="70">
        <f>Đ77!D19</f>
        <v>6.3403846153846155</v>
      </c>
      <c r="J213" s="66">
        <f>Đ77!E19</f>
        <v>8</v>
      </c>
      <c r="K213" s="66">
        <f>Đ77!F19</f>
        <v>6</v>
      </c>
      <c r="L213" s="66">
        <f>Đ77!G19</f>
        <v>7</v>
      </c>
      <c r="M213" s="70">
        <f>Đ77!H19</f>
        <v>6.5035256410256421</v>
      </c>
      <c r="N213" s="30" t="str">
        <f t="shared" si="9"/>
        <v>TB.Khá</v>
      </c>
      <c r="O213" s="153"/>
      <c r="P213" s="156"/>
      <c r="Q213" s="45"/>
    </row>
    <row r="214" spans="1:20" ht="24" customHeight="1" x14ac:dyDescent="0.25">
      <c r="A214" s="108">
        <v>209</v>
      </c>
      <c r="B214" s="87" t="s">
        <v>266</v>
      </c>
      <c r="C214" s="88" t="s">
        <v>115</v>
      </c>
      <c r="D214" s="50" t="s">
        <v>545</v>
      </c>
      <c r="E214" s="49" t="s">
        <v>374</v>
      </c>
      <c r="F214" s="62">
        <v>9</v>
      </c>
      <c r="G214" s="62">
        <v>8</v>
      </c>
      <c r="H214" s="62">
        <v>8</v>
      </c>
      <c r="I214" s="70">
        <f>Đ77!D20</f>
        <v>6.1317307692307699</v>
      </c>
      <c r="J214" s="66">
        <f>Đ77!E20</f>
        <v>6</v>
      </c>
      <c r="K214" s="66">
        <f>Đ77!F20</f>
        <v>6</v>
      </c>
      <c r="L214" s="66">
        <f>Đ77!G20</f>
        <v>7</v>
      </c>
      <c r="M214" s="70">
        <f>Đ77!H20</f>
        <v>6.0658653846153854</v>
      </c>
      <c r="N214" s="30" t="str">
        <f t="shared" si="9"/>
        <v>TB.Khá</v>
      </c>
      <c r="O214" s="153"/>
      <c r="P214" s="156"/>
      <c r="Q214" s="45"/>
    </row>
    <row r="215" spans="1:20" ht="24" customHeight="1" x14ac:dyDescent="0.25">
      <c r="A215" s="108">
        <v>210</v>
      </c>
      <c r="B215" s="87" t="s">
        <v>303</v>
      </c>
      <c r="C215" s="88" t="s">
        <v>258</v>
      </c>
      <c r="D215" s="50" t="s">
        <v>546</v>
      </c>
      <c r="E215" s="49" t="s">
        <v>374</v>
      </c>
      <c r="F215" s="62">
        <v>9</v>
      </c>
      <c r="G215" s="62">
        <v>8</v>
      </c>
      <c r="H215" s="62">
        <v>8</v>
      </c>
      <c r="I215" s="70">
        <f>Đ77!D21</f>
        <v>6.0019230769230765</v>
      </c>
      <c r="J215" s="66">
        <f>Đ77!E21</f>
        <v>5</v>
      </c>
      <c r="K215" s="66">
        <f>Đ77!F21</f>
        <v>6</v>
      </c>
      <c r="L215" s="66">
        <f>Đ77!G21</f>
        <v>6</v>
      </c>
      <c r="M215" s="70">
        <f>Đ77!H21</f>
        <v>5.8342948717948717</v>
      </c>
      <c r="N215" s="30" t="str">
        <f t="shared" si="9"/>
        <v>Trung bình</v>
      </c>
      <c r="O215" s="153"/>
      <c r="P215" s="156"/>
      <c r="Q215" s="45"/>
    </row>
    <row r="216" spans="1:20" ht="24" customHeight="1" x14ac:dyDescent="0.25">
      <c r="A216" s="108">
        <v>211</v>
      </c>
      <c r="B216" s="87" t="s">
        <v>304</v>
      </c>
      <c r="C216" s="88" t="s">
        <v>258</v>
      </c>
      <c r="D216" s="48" t="s">
        <v>540</v>
      </c>
      <c r="E216" s="49" t="s">
        <v>374</v>
      </c>
      <c r="F216" s="62">
        <v>9</v>
      </c>
      <c r="G216" s="62">
        <v>8</v>
      </c>
      <c r="H216" s="62">
        <v>8</v>
      </c>
      <c r="I216" s="70">
        <f>Đ77!D22</f>
        <v>6.5278846153846155</v>
      </c>
      <c r="J216" s="66">
        <f>Đ77!E22</f>
        <v>7</v>
      </c>
      <c r="K216" s="66">
        <f>Đ77!F22</f>
        <v>6</v>
      </c>
      <c r="L216" s="66">
        <f>Đ77!G22</f>
        <v>7</v>
      </c>
      <c r="M216" s="70">
        <f>Đ77!H22</f>
        <v>6.4306089743589752</v>
      </c>
      <c r="N216" s="30" t="str">
        <f t="shared" si="9"/>
        <v>TB.Khá</v>
      </c>
      <c r="O216" s="153"/>
      <c r="P216" s="156"/>
      <c r="Q216" s="45"/>
    </row>
    <row r="217" spans="1:20" ht="24" customHeight="1" x14ac:dyDescent="0.25">
      <c r="A217" s="108">
        <v>212</v>
      </c>
      <c r="B217" s="87" t="s">
        <v>48</v>
      </c>
      <c r="C217" s="88" t="s">
        <v>305</v>
      </c>
      <c r="D217" s="50" t="s">
        <v>547</v>
      </c>
      <c r="E217" s="49" t="s">
        <v>374</v>
      </c>
      <c r="F217" s="62">
        <v>10</v>
      </c>
      <c r="G217" s="62">
        <v>9</v>
      </c>
      <c r="H217" s="62">
        <v>9</v>
      </c>
      <c r="I217" s="70">
        <f>Đ77!D23</f>
        <v>6.8730769230769226</v>
      </c>
      <c r="J217" s="66">
        <f>Đ77!E23</f>
        <v>7</v>
      </c>
      <c r="K217" s="66">
        <f>Đ77!F23</f>
        <v>8</v>
      </c>
      <c r="L217" s="66">
        <f>Đ77!G23</f>
        <v>7</v>
      </c>
      <c r="M217" s="70">
        <f>Đ77!H23</f>
        <v>7.2698717948717944</v>
      </c>
      <c r="N217" s="30" t="str">
        <f t="shared" si="9"/>
        <v>Khá</v>
      </c>
      <c r="O217" s="153"/>
      <c r="P217" s="156"/>
      <c r="Q217" s="45"/>
    </row>
    <row r="218" spans="1:20" ht="24" customHeight="1" x14ac:dyDescent="0.25">
      <c r="A218" s="108">
        <v>213</v>
      </c>
      <c r="B218" s="87" t="s">
        <v>306</v>
      </c>
      <c r="C218" s="88" t="s">
        <v>121</v>
      </c>
      <c r="D218" s="48" t="s">
        <v>548</v>
      </c>
      <c r="E218" s="49" t="s">
        <v>374</v>
      </c>
      <c r="F218" s="62">
        <v>9</v>
      </c>
      <c r="G218" s="62">
        <v>9</v>
      </c>
      <c r="H218" s="62">
        <v>9</v>
      </c>
      <c r="I218" s="70">
        <f>Đ77!D24</f>
        <v>7.502884615384616</v>
      </c>
      <c r="J218" s="66">
        <f>Đ77!E24</f>
        <v>7</v>
      </c>
      <c r="K218" s="66">
        <f>Đ77!F24</f>
        <v>8</v>
      </c>
      <c r="L218" s="66">
        <f>Đ77!G24</f>
        <v>7</v>
      </c>
      <c r="M218" s="70">
        <f>Đ77!H24</f>
        <v>7.5847756410256411</v>
      </c>
      <c r="N218" s="30" t="str">
        <f t="shared" si="9"/>
        <v>Khá</v>
      </c>
      <c r="O218" s="154"/>
      <c r="P218" s="157"/>
      <c r="Q218" s="45"/>
    </row>
    <row r="219" spans="1:20" ht="24" customHeight="1" x14ac:dyDescent="0.25">
      <c r="A219" s="108">
        <v>214</v>
      </c>
      <c r="B219" s="87" t="s">
        <v>307</v>
      </c>
      <c r="C219" s="88" t="s">
        <v>178</v>
      </c>
      <c r="D219" s="50" t="s">
        <v>549</v>
      </c>
      <c r="E219" s="49" t="s">
        <v>374</v>
      </c>
      <c r="F219" s="62">
        <v>9</v>
      </c>
      <c r="G219" s="62">
        <v>8</v>
      </c>
      <c r="H219" s="62">
        <v>8</v>
      </c>
      <c r="I219" s="70">
        <f>Đ77!D25</f>
        <v>5.9913461538461537</v>
      </c>
      <c r="J219" s="66">
        <f>Đ77!E25</f>
        <v>5</v>
      </c>
      <c r="K219" s="66">
        <f>Đ77!F25</f>
        <v>6</v>
      </c>
      <c r="L219" s="66">
        <f>Đ77!G25</f>
        <v>6</v>
      </c>
      <c r="M219" s="70">
        <f>Đ77!H25</f>
        <v>5.8290064102564108</v>
      </c>
      <c r="N219" s="30" t="str">
        <f t="shared" si="9"/>
        <v>Trung bình</v>
      </c>
      <c r="O219" s="159" t="s">
        <v>552</v>
      </c>
      <c r="P219" s="160" t="s">
        <v>537</v>
      </c>
      <c r="Q219" s="45"/>
    </row>
    <row r="220" spans="1:20" ht="24" customHeight="1" x14ac:dyDescent="0.25">
      <c r="A220" s="108">
        <v>215</v>
      </c>
      <c r="B220" s="87" t="s">
        <v>307</v>
      </c>
      <c r="C220" s="88" t="s">
        <v>308</v>
      </c>
      <c r="D220" s="50" t="s">
        <v>549</v>
      </c>
      <c r="E220" s="49" t="s">
        <v>374</v>
      </c>
      <c r="F220" s="62">
        <v>8</v>
      </c>
      <c r="G220" s="62">
        <v>8</v>
      </c>
      <c r="H220" s="62">
        <v>8</v>
      </c>
      <c r="I220" s="70">
        <f>Đ77!D26</f>
        <v>6.0932692307692315</v>
      </c>
      <c r="J220" s="66">
        <f>Đ77!E26</f>
        <v>7</v>
      </c>
      <c r="K220" s="66">
        <f>Đ77!F26</f>
        <v>6</v>
      </c>
      <c r="L220" s="66">
        <f>Đ77!G26</f>
        <v>7</v>
      </c>
      <c r="M220" s="70">
        <f>Đ77!H26</f>
        <v>6.2133012820512832</v>
      </c>
      <c r="N220" s="30" t="str">
        <f t="shared" si="9"/>
        <v>TB.Khá</v>
      </c>
      <c r="O220" s="159"/>
      <c r="P220" s="160"/>
      <c r="Q220" s="45"/>
    </row>
    <row r="221" spans="1:20" ht="24" customHeight="1" x14ac:dyDescent="0.25">
      <c r="A221" s="108">
        <v>216</v>
      </c>
      <c r="B221" s="87" t="s">
        <v>309</v>
      </c>
      <c r="C221" s="88" t="s">
        <v>130</v>
      </c>
      <c r="D221" s="48" t="s">
        <v>550</v>
      </c>
      <c r="E221" s="49" t="s">
        <v>374</v>
      </c>
      <c r="F221" s="62">
        <v>9</v>
      </c>
      <c r="G221" s="62">
        <v>9</v>
      </c>
      <c r="H221" s="62">
        <v>8</v>
      </c>
      <c r="I221" s="70">
        <f>Đ77!D27</f>
        <v>5.9807692307692308</v>
      </c>
      <c r="J221" s="66">
        <f>Đ77!E27</f>
        <v>7</v>
      </c>
      <c r="K221" s="66">
        <f>Đ77!F27</f>
        <v>6</v>
      </c>
      <c r="L221" s="66">
        <f>Đ77!G27</f>
        <v>7</v>
      </c>
      <c r="M221" s="70">
        <f>Đ77!H27</f>
        <v>6.1570512820512819</v>
      </c>
      <c r="N221" s="30" t="str">
        <f t="shared" si="9"/>
        <v>TB.Khá</v>
      </c>
      <c r="O221" s="159"/>
      <c r="P221" s="160"/>
      <c r="Q221" s="45"/>
    </row>
    <row r="222" spans="1:20" ht="24" customHeight="1" x14ac:dyDescent="0.25">
      <c r="A222" s="108">
        <v>217</v>
      </c>
      <c r="B222" s="87" t="s">
        <v>310</v>
      </c>
      <c r="C222" s="88" t="s">
        <v>311</v>
      </c>
      <c r="D222" s="48" t="s">
        <v>551</v>
      </c>
      <c r="E222" s="49" t="s">
        <v>374</v>
      </c>
      <c r="F222" s="62">
        <v>10</v>
      </c>
      <c r="G222" s="62">
        <v>8</v>
      </c>
      <c r="H222" s="62">
        <v>8</v>
      </c>
      <c r="I222" s="70">
        <f>Đ77!D28</f>
        <v>7.3461538461538458</v>
      </c>
      <c r="J222" s="66">
        <f>Đ77!E28</f>
        <v>7</v>
      </c>
      <c r="K222" s="66">
        <f>Đ77!F28</f>
        <v>8</v>
      </c>
      <c r="L222" s="66">
        <f>Đ77!G28</f>
        <v>7</v>
      </c>
      <c r="M222" s="70">
        <f>Đ77!H28</f>
        <v>7.5064102564102555</v>
      </c>
      <c r="N222" s="30" t="str">
        <f t="shared" si="9"/>
        <v>Khá</v>
      </c>
      <c r="O222" s="159"/>
      <c r="P222" s="160"/>
      <c r="Q222" s="45"/>
    </row>
    <row r="223" spans="1:20" ht="21.75" customHeight="1" x14ac:dyDescent="0.25">
      <c r="B223" s="151" t="s">
        <v>636</v>
      </c>
      <c r="C223" s="152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52"/>
      <c r="R223" s="55" t="s">
        <v>569</v>
      </c>
      <c r="S223" s="76">
        <f>COUNTIF($N$6:$N$222,"Giỏi")</f>
        <v>7</v>
      </c>
      <c r="T223" s="63">
        <f>S223/$S$229*100</f>
        <v>3.225806451612903</v>
      </c>
    </row>
    <row r="224" spans="1:20" ht="21.75" customHeight="1" x14ac:dyDescent="0.25">
      <c r="A224" s="74" t="s">
        <v>567</v>
      </c>
      <c r="B224" s="59"/>
      <c r="C224" s="79" t="s">
        <v>628</v>
      </c>
      <c r="D224" s="53"/>
      <c r="E224" s="54"/>
      <c r="F224" s="67"/>
      <c r="G224" s="67"/>
      <c r="J224" s="75" t="s">
        <v>630</v>
      </c>
      <c r="K224" s="53"/>
      <c r="L224" s="54"/>
      <c r="M224" s="72"/>
      <c r="N224" s="52"/>
      <c r="P224" s="52"/>
      <c r="Q224" s="52"/>
      <c r="R224" s="55" t="s">
        <v>381</v>
      </c>
      <c r="S224" s="76">
        <f>COUNTIF($N$6:$N$222,"Khá")</f>
        <v>96</v>
      </c>
      <c r="T224" s="63">
        <f t="shared" ref="T224:T228" si="10">S224/$S$229*100</f>
        <v>44.23963133640553</v>
      </c>
    </row>
    <row r="225" spans="1:20" ht="21.75" customHeight="1" x14ac:dyDescent="0.25">
      <c r="A225" s="52"/>
      <c r="B225" s="59"/>
      <c r="C225" s="75" t="s">
        <v>629</v>
      </c>
      <c r="D225" s="53"/>
      <c r="E225" s="54"/>
      <c r="F225" s="67"/>
      <c r="G225" s="67"/>
      <c r="J225" s="75" t="s">
        <v>631</v>
      </c>
      <c r="K225" s="68"/>
      <c r="L225" s="68"/>
      <c r="M225" s="72"/>
      <c r="O225" s="52"/>
      <c r="P225" s="52"/>
      <c r="Q225" s="52"/>
      <c r="R225" s="55" t="s">
        <v>568</v>
      </c>
      <c r="S225" s="76">
        <f>COUNTIF($N$6:$N$222,"TB.Khá")</f>
        <v>100</v>
      </c>
      <c r="T225" s="63">
        <f t="shared" si="10"/>
        <v>46.082949308755758</v>
      </c>
    </row>
    <row r="226" spans="1:20" ht="21.75" customHeight="1" x14ac:dyDescent="0.25">
      <c r="A226" s="52"/>
      <c r="B226" s="59"/>
      <c r="C226" s="55"/>
      <c r="F226" s="67"/>
      <c r="G226" s="67"/>
      <c r="H226" s="67"/>
      <c r="J226" s="77"/>
      <c r="K226" s="68"/>
      <c r="L226" s="68"/>
      <c r="M226" s="72"/>
      <c r="N226" s="52"/>
      <c r="O226" s="52"/>
      <c r="P226" s="52"/>
      <c r="Q226" s="52"/>
      <c r="S226" s="76"/>
    </row>
    <row r="227" spans="1:20" ht="21.75" customHeight="1" x14ac:dyDescent="0.25">
      <c r="H227" s="180" t="s">
        <v>573</v>
      </c>
      <c r="I227" s="180"/>
      <c r="J227" s="180"/>
      <c r="K227" s="180"/>
      <c r="L227" s="180"/>
      <c r="M227" s="180"/>
      <c r="N227" s="180"/>
      <c r="O227" s="180"/>
      <c r="P227" s="180"/>
      <c r="Q227" s="180"/>
      <c r="R227" s="55" t="s">
        <v>378</v>
      </c>
      <c r="S227" s="76">
        <f>COUNTIF($N$6:$N$222,"Trung bình")</f>
        <v>14</v>
      </c>
      <c r="T227" s="63">
        <f t="shared" si="10"/>
        <v>6.4516129032258061</v>
      </c>
    </row>
    <row r="228" spans="1:20" ht="21.75" customHeight="1" x14ac:dyDescent="0.25">
      <c r="A228" s="181" t="s">
        <v>572</v>
      </c>
      <c r="B228" s="181"/>
      <c r="C228" s="181"/>
      <c r="D228" s="181"/>
      <c r="H228" s="177" t="s">
        <v>73</v>
      </c>
      <c r="I228" s="177"/>
      <c r="J228" s="177"/>
      <c r="K228" s="177"/>
      <c r="L228" s="177"/>
      <c r="M228" s="177"/>
      <c r="N228" s="177"/>
      <c r="O228" s="177"/>
      <c r="P228" s="177"/>
      <c r="Q228" s="177"/>
      <c r="R228" s="55" t="s">
        <v>570</v>
      </c>
      <c r="S228" s="76">
        <f>COUNTIF($N$6:$N$222,"Kém")</f>
        <v>0</v>
      </c>
      <c r="T228" s="63">
        <f t="shared" si="10"/>
        <v>0</v>
      </c>
    </row>
    <row r="229" spans="1:20" ht="21.75" customHeight="1" x14ac:dyDescent="0.25">
      <c r="R229" s="55" t="s">
        <v>571</v>
      </c>
      <c r="S229" s="55">
        <f>SUM(S223:S228)</f>
        <v>217</v>
      </c>
      <c r="T229" s="63">
        <f>SUM(T223:T228)</f>
        <v>100</v>
      </c>
    </row>
    <row r="232" spans="1:20" ht="21.75" customHeight="1" x14ac:dyDescent="0.25">
      <c r="A232" s="177" t="s">
        <v>406</v>
      </c>
      <c r="B232" s="177"/>
      <c r="C232" s="177"/>
      <c r="D232" s="177"/>
      <c r="H232" s="177" t="s">
        <v>74</v>
      </c>
      <c r="I232" s="177"/>
      <c r="J232" s="177"/>
      <c r="K232" s="177"/>
      <c r="L232" s="177"/>
      <c r="M232" s="177"/>
      <c r="N232" s="177"/>
      <c r="O232" s="177"/>
      <c r="P232" s="177"/>
      <c r="Q232" s="177"/>
    </row>
  </sheetData>
  <mergeCells count="60">
    <mergeCell ref="O147:O152"/>
    <mergeCell ref="P147:P152"/>
    <mergeCell ref="O153:O165"/>
    <mergeCell ref="P153:P165"/>
    <mergeCell ref="O166:O174"/>
    <mergeCell ref="P166:P174"/>
    <mergeCell ref="A232:D232"/>
    <mergeCell ref="H232:Q232"/>
    <mergeCell ref="M3:M5"/>
    <mergeCell ref="N3:N5"/>
    <mergeCell ref="O3:O5"/>
    <mergeCell ref="P3:P5"/>
    <mergeCell ref="Q3:Q5"/>
    <mergeCell ref="L4:L5"/>
    <mergeCell ref="O6:O20"/>
    <mergeCell ref="P6:P20"/>
    <mergeCell ref="H227:Q227"/>
    <mergeCell ref="A228:D228"/>
    <mergeCell ref="H228:Q228"/>
    <mergeCell ref="O21:O34"/>
    <mergeCell ref="O219:O222"/>
    <mergeCell ref="P219:P222"/>
    <mergeCell ref="A1:D1"/>
    <mergeCell ref="H1:Q1"/>
    <mergeCell ref="A2:Q2"/>
    <mergeCell ref="A3:A5"/>
    <mergeCell ref="B3:C5"/>
    <mergeCell ref="D3:D5"/>
    <mergeCell ref="E3:E5"/>
    <mergeCell ref="F3:H4"/>
    <mergeCell ref="I3:I4"/>
    <mergeCell ref="J3:L3"/>
    <mergeCell ref="P125:P130"/>
    <mergeCell ref="O131:O146"/>
    <mergeCell ref="P131:P146"/>
    <mergeCell ref="P21:P34"/>
    <mergeCell ref="O35:O42"/>
    <mergeCell ref="O87:O103"/>
    <mergeCell ref="P87:P103"/>
    <mergeCell ref="P35:P42"/>
    <mergeCell ref="O43:O64"/>
    <mergeCell ref="P43:P64"/>
    <mergeCell ref="O65:O67"/>
    <mergeCell ref="P65:P67"/>
    <mergeCell ref="B223:P223"/>
    <mergeCell ref="O201:O218"/>
    <mergeCell ref="P200:P218"/>
    <mergeCell ref="O68:O86"/>
    <mergeCell ref="P68:P86"/>
    <mergeCell ref="O104:O108"/>
    <mergeCell ref="P104:P108"/>
    <mergeCell ref="O175:O184"/>
    <mergeCell ref="P175:P184"/>
    <mergeCell ref="O185:O196"/>
    <mergeCell ref="P185:P196"/>
    <mergeCell ref="O197:O199"/>
    <mergeCell ref="P197:P199"/>
    <mergeCell ref="O109:O124"/>
    <mergeCell ref="P109:P124"/>
    <mergeCell ref="O125:O130"/>
  </mergeCells>
  <pageMargins left="1.1000000000000001" right="0.68" top="0.68" bottom="0.68" header="0.3" footer="0.3"/>
  <pageSetup paperSize="9" scale="85" fitToHeight="0" orientation="landscape" verticalDpi="0" r:id="rId1"/>
  <rowBreaks count="9" manualBreakCount="9">
    <brk id="20" max="16" man="1"/>
    <brk id="42" max="16" man="1"/>
    <brk id="64" max="16" man="1"/>
    <brk id="86" max="16" man="1"/>
    <brk id="108" max="16" man="1"/>
    <brk id="130" max="16" man="1"/>
    <brk id="152" max="16" man="1"/>
    <brk id="174" max="16" man="1"/>
    <brk id="196" max="1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Normal="100" workbookViewId="0">
      <selection activeCell="H7" sqref="H7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7.625" style="55" customWidth="1"/>
    <col min="17" max="17" width="10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57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9.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581</v>
      </c>
      <c r="D3" s="98"/>
      <c r="E3" s="98"/>
      <c r="F3" s="98"/>
      <c r="G3" s="98"/>
      <c r="H3" s="98"/>
      <c r="I3" s="98"/>
      <c r="J3" s="98"/>
      <c r="O3" s="99" t="s">
        <v>582</v>
      </c>
      <c r="P3" s="98"/>
      <c r="Q3" s="98"/>
      <c r="T3" s="101"/>
    </row>
    <row r="4" spans="1:20" s="56" customFormat="1" ht="22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1.75" customHeight="1" x14ac:dyDescent="0.25">
      <c r="A7" s="69">
        <v>1</v>
      </c>
      <c r="B7" s="58" t="s">
        <v>13</v>
      </c>
      <c r="C7" s="61" t="s">
        <v>14</v>
      </c>
      <c r="D7" s="48" t="s">
        <v>373</v>
      </c>
      <c r="E7" s="49" t="s">
        <v>374</v>
      </c>
      <c r="F7" s="62">
        <v>6</v>
      </c>
      <c r="G7" s="62">
        <v>7</v>
      </c>
      <c r="H7" s="62">
        <v>8</v>
      </c>
      <c r="I7" s="70">
        <f>'H39'!D6</f>
        <v>6.5937499999999991</v>
      </c>
      <c r="J7" s="66">
        <f>'H39'!E6</f>
        <v>6.5</v>
      </c>
      <c r="K7" s="66">
        <f>'H39'!F6</f>
        <v>7</v>
      </c>
      <c r="L7" s="66">
        <f>'H39'!G6</f>
        <v>7</v>
      </c>
      <c r="M7" s="70">
        <f>'H39'!H6</f>
        <v>6.713541666666667</v>
      </c>
      <c r="N7" s="30" t="str">
        <f t="shared" ref="N7:N36" si="0">IF(M7&lt;3.95,"Kém",IF(M7&lt;4.95,"Yếu",IF(M7&lt;5.95,"Trung bình",IF(M7&lt;6.95,"TB.Khá",IF(M7&lt;7.95,"Khá","Giỏi")))))</f>
        <v>TB.Khá</v>
      </c>
      <c r="O7" s="159" t="s">
        <v>375</v>
      </c>
      <c r="P7" s="159" t="s">
        <v>376</v>
      </c>
      <c r="Q7" s="69"/>
    </row>
    <row r="8" spans="1:20" ht="21.75" customHeight="1" x14ac:dyDescent="0.25">
      <c r="A8" s="69">
        <v>2</v>
      </c>
      <c r="B8" s="58" t="s">
        <v>15</v>
      </c>
      <c r="C8" s="61" t="s">
        <v>16</v>
      </c>
      <c r="D8" s="48" t="s">
        <v>377</v>
      </c>
      <c r="E8" s="49" t="s">
        <v>374</v>
      </c>
      <c r="F8" s="62">
        <v>6</v>
      </c>
      <c r="G8" s="62">
        <v>6</v>
      </c>
      <c r="H8" s="62">
        <v>9</v>
      </c>
      <c r="I8" s="70">
        <f>'H39'!D7</f>
        <v>5.8197916666666663</v>
      </c>
      <c r="J8" s="66">
        <f>'H39'!E7</f>
        <v>0</v>
      </c>
      <c r="K8" s="66">
        <f>'H39'!F7</f>
        <v>0</v>
      </c>
      <c r="L8" s="66">
        <f>'H39'!G7</f>
        <v>0</v>
      </c>
      <c r="M8" s="70">
        <f>'H39'!H7</f>
        <v>2.9098958333333331</v>
      </c>
      <c r="N8" s="30" t="str">
        <f t="shared" si="0"/>
        <v>Kém</v>
      </c>
      <c r="O8" s="159"/>
      <c r="P8" s="159"/>
      <c r="Q8" s="69" t="s">
        <v>626</v>
      </c>
    </row>
    <row r="9" spans="1:20" ht="21.75" customHeight="1" x14ac:dyDescent="0.25">
      <c r="A9" s="69">
        <v>3</v>
      </c>
      <c r="B9" s="58" t="s">
        <v>17</v>
      </c>
      <c r="C9" s="61" t="s">
        <v>18</v>
      </c>
      <c r="D9" s="48" t="s">
        <v>379</v>
      </c>
      <c r="E9" s="49" t="s">
        <v>374</v>
      </c>
      <c r="F9" s="62">
        <v>6</v>
      </c>
      <c r="G9" s="62">
        <v>7</v>
      </c>
      <c r="H9" s="62">
        <v>8</v>
      </c>
      <c r="I9" s="70">
        <f>'H39'!D8</f>
        <v>6.5135416666666659</v>
      </c>
      <c r="J9" s="66">
        <f>'H39'!E8</f>
        <v>7.5</v>
      </c>
      <c r="K9" s="66">
        <f>'H39'!F8</f>
        <v>6</v>
      </c>
      <c r="L9" s="66">
        <f>'H39'!G8</f>
        <v>8</v>
      </c>
      <c r="M9" s="70">
        <f>'H39'!H8</f>
        <v>6.5067708333333334</v>
      </c>
      <c r="N9" s="30" t="str">
        <f t="shared" si="0"/>
        <v>TB.Khá</v>
      </c>
      <c r="O9" s="159"/>
      <c r="P9" s="159"/>
      <c r="Q9" s="69"/>
    </row>
    <row r="10" spans="1:20" ht="21.75" customHeight="1" x14ac:dyDescent="0.25">
      <c r="A10" s="69">
        <v>4</v>
      </c>
      <c r="B10" s="58" t="s">
        <v>19</v>
      </c>
      <c r="C10" s="61" t="s">
        <v>20</v>
      </c>
      <c r="D10" s="48" t="s">
        <v>380</v>
      </c>
      <c r="E10" s="49" t="s">
        <v>374</v>
      </c>
      <c r="F10" s="62">
        <v>8</v>
      </c>
      <c r="G10" s="62">
        <v>8</v>
      </c>
      <c r="H10" s="62">
        <v>8</v>
      </c>
      <c r="I10" s="70">
        <f>'H39'!D9</f>
        <v>7.0052083333333348</v>
      </c>
      <c r="J10" s="66">
        <f>'H39'!E9</f>
        <v>7.5</v>
      </c>
      <c r="K10" s="66">
        <f>'H39'!F9</f>
        <v>7.5</v>
      </c>
      <c r="L10" s="66">
        <f>'H39'!G9</f>
        <v>8</v>
      </c>
      <c r="M10" s="70">
        <f>'H39'!H9</f>
        <v>7.252604166666667</v>
      </c>
      <c r="N10" s="30" t="str">
        <f t="shared" si="0"/>
        <v>Khá</v>
      </c>
      <c r="O10" s="159"/>
      <c r="P10" s="159"/>
      <c r="Q10" s="69"/>
    </row>
    <row r="11" spans="1:20" ht="21.75" customHeight="1" x14ac:dyDescent="0.25">
      <c r="A11" s="69">
        <v>5</v>
      </c>
      <c r="B11" s="58" t="s">
        <v>21</v>
      </c>
      <c r="C11" s="61" t="s">
        <v>22</v>
      </c>
      <c r="D11" s="48" t="s">
        <v>382</v>
      </c>
      <c r="E11" s="49" t="s">
        <v>374</v>
      </c>
      <c r="F11" s="62">
        <v>7</v>
      </c>
      <c r="G11" s="62">
        <v>7</v>
      </c>
      <c r="H11" s="62">
        <v>8</v>
      </c>
      <c r="I11" s="70">
        <f>'H39'!D10</f>
        <v>6.8124999999999991</v>
      </c>
      <c r="J11" s="66">
        <f>'H39'!E10</f>
        <v>8</v>
      </c>
      <c r="K11" s="66">
        <f>'H39'!F10</f>
        <v>7.5</v>
      </c>
      <c r="L11" s="66">
        <f>'H39'!G10</f>
        <v>8</v>
      </c>
      <c r="M11" s="70">
        <f>'H39'!H10</f>
        <v>7.239583333333333</v>
      </c>
      <c r="N11" s="30" t="str">
        <f t="shared" si="0"/>
        <v>Khá</v>
      </c>
      <c r="O11" s="159"/>
      <c r="P11" s="159"/>
      <c r="Q11" s="69"/>
    </row>
    <row r="12" spans="1:20" ht="21.75" customHeight="1" x14ac:dyDescent="0.25">
      <c r="A12" s="69">
        <v>6</v>
      </c>
      <c r="B12" s="58" t="s">
        <v>23</v>
      </c>
      <c r="C12" s="61" t="s">
        <v>24</v>
      </c>
      <c r="D12" s="48" t="s">
        <v>383</v>
      </c>
      <c r="E12" s="49" t="s">
        <v>374</v>
      </c>
      <c r="F12" s="62">
        <v>8</v>
      </c>
      <c r="G12" s="62">
        <v>7</v>
      </c>
      <c r="H12" s="62">
        <v>8</v>
      </c>
      <c r="I12" s="70">
        <f>'H39'!D11</f>
        <v>7.2177083333333343</v>
      </c>
      <c r="J12" s="66">
        <f>'H39'!E11</f>
        <v>8</v>
      </c>
      <c r="K12" s="66">
        <f>'H39'!F11</f>
        <v>7.5</v>
      </c>
      <c r="L12" s="66">
        <f>'H39'!G11</f>
        <v>8</v>
      </c>
      <c r="M12" s="70">
        <f>'H39'!H11</f>
        <v>7.4421875000000002</v>
      </c>
      <c r="N12" s="30" t="str">
        <f t="shared" si="0"/>
        <v>Khá</v>
      </c>
      <c r="O12" s="159"/>
      <c r="P12" s="159"/>
      <c r="Q12" s="69"/>
    </row>
    <row r="13" spans="1:20" ht="21.75" customHeight="1" x14ac:dyDescent="0.25">
      <c r="A13" s="69">
        <v>7</v>
      </c>
      <c r="B13" s="58" t="s">
        <v>25</v>
      </c>
      <c r="C13" s="61" t="s">
        <v>26</v>
      </c>
      <c r="D13" s="48" t="s">
        <v>384</v>
      </c>
      <c r="E13" s="49" t="s">
        <v>374</v>
      </c>
      <c r="F13" s="62">
        <v>6</v>
      </c>
      <c r="G13" s="62">
        <v>8</v>
      </c>
      <c r="H13" s="62">
        <v>7</v>
      </c>
      <c r="I13" s="70">
        <f>'H39'!D12</f>
        <v>6.0468750000000009</v>
      </c>
      <c r="J13" s="66">
        <f>'H39'!E12</f>
        <v>7.5</v>
      </c>
      <c r="K13" s="66">
        <f>'H39'!F12</f>
        <v>6</v>
      </c>
      <c r="L13" s="66">
        <f>'H39'!G12</f>
        <v>6</v>
      </c>
      <c r="M13" s="70">
        <f>'H39'!H12</f>
        <v>6.2734375</v>
      </c>
      <c r="N13" s="30" t="str">
        <f t="shared" si="0"/>
        <v>TB.Khá</v>
      </c>
      <c r="O13" s="159"/>
      <c r="P13" s="159"/>
      <c r="Q13" s="69"/>
    </row>
    <row r="14" spans="1:20" ht="21.75" customHeight="1" x14ac:dyDescent="0.25">
      <c r="A14" s="69">
        <v>8</v>
      </c>
      <c r="B14" s="58" t="s">
        <v>27</v>
      </c>
      <c r="C14" s="61" t="s">
        <v>28</v>
      </c>
      <c r="D14" s="48" t="s">
        <v>385</v>
      </c>
      <c r="E14" s="49" t="s">
        <v>374</v>
      </c>
      <c r="F14" s="62">
        <v>6</v>
      </c>
      <c r="G14" s="62">
        <v>6</v>
      </c>
      <c r="H14" s="62">
        <v>8</v>
      </c>
      <c r="I14" s="70">
        <f>'H39'!D13</f>
        <v>6.8916666666666684</v>
      </c>
      <c r="J14" s="66">
        <f>'H39'!E13</f>
        <v>8</v>
      </c>
      <c r="K14" s="66">
        <f>'H39'!F13</f>
        <v>7.5</v>
      </c>
      <c r="L14" s="66">
        <f>'H39'!G13</f>
        <v>7</v>
      </c>
      <c r="M14" s="70">
        <f>'H39'!H13</f>
        <v>7.2791666666666677</v>
      </c>
      <c r="N14" s="30" t="str">
        <f t="shared" si="0"/>
        <v>Khá</v>
      </c>
      <c r="O14" s="159"/>
      <c r="P14" s="159"/>
      <c r="Q14" s="69"/>
    </row>
    <row r="15" spans="1:20" ht="21.75" customHeight="1" x14ac:dyDescent="0.25">
      <c r="A15" s="69">
        <v>9</v>
      </c>
      <c r="B15" s="58" t="s">
        <v>29</v>
      </c>
      <c r="C15" s="61" t="s">
        <v>30</v>
      </c>
      <c r="D15" s="50" t="s">
        <v>386</v>
      </c>
      <c r="E15" s="49" t="s">
        <v>374</v>
      </c>
      <c r="F15" s="62">
        <v>6</v>
      </c>
      <c r="G15" s="62">
        <v>7</v>
      </c>
      <c r="H15" s="62">
        <v>8</v>
      </c>
      <c r="I15" s="70">
        <f>'H39'!D14</f>
        <v>6.0562499999999995</v>
      </c>
      <c r="J15" s="66">
        <f>'H39'!E14</f>
        <v>7</v>
      </c>
      <c r="K15" s="66">
        <f>'H39'!F14</f>
        <v>7</v>
      </c>
      <c r="L15" s="66">
        <f>'H39'!G14</f>
        <v>7</v>
      </c>
      <c r="M15" s="70">
        <f>'H39'!H14</f>
        <v>6.5281250000000002</v>
      </c>
      <c r="N15" s="30" t="str">
        <f t="shared" si="0"/>
        <v>TB.Khá</v>
      </c>
      <c r="O15" s="159"/>
      <c r="P15" s="159"/>
      <c r="Q15" s="69"/>
    </row>
    <row r="16" spans="1:20" ht="21.75" customHeight="1" x14ac:dyDescent="0.25">
      <c r="A16" s="69">
        <v>10</v>
      </c>
      <c r="B16" s="58" t="s">
        <v>31</v>
      </c>
      <c r="C16" s="61" t="s">
        <v>32</v>
      </c>
      <c r="D16" s="48" t="s">
        <v>387</v>
      </c>
      <c r="E16" s="49" t="s">
        <v>374</v>
      </c>
      <c r="F16" s="62">
        <v>8</v>
      </c>
      <c r="G16" s="62">
        <v>9</v>
      </c>
      <c r="H16" s="62">
        <v>9</v>
      </c>
      <c r="I16" s="70">
        <f>'H39'!D15</f>
        <v>7.5749999999999993</v>
      </c>
      <c r="J16" s="66">
        <f>'H39'!E15</f>
        <v>7.5</v>
      </c>
      <c r="K16" s="66">
        <f>'H39'!F15</f>
        <v>8</v>
      </c>
      <c r="L16" s="66">
        <f>'H39'!G15</f>
        <v>7</v>
      </c>
      <c r="M16" s="70">
        <f>'H39'!H15</f>
        <v>7.7041666666666657</v>
      </c>
      <c r="N16" s="30" t="str">
        <f t="shared" si="0"/>
        <v>Khá</v>
      </c>
      <c r="O16" s="159"/>
      <c r="P16" s="159"/>
      <c r="Q16" s="69"/>
    </row>
    <row r="17" spans="1:17" ht="21.75" customHeight="1" x14ac:dyDescent="0.25">
      <c r="A17" s="69">
        <v>11</v>
      </c>
      <c r="B17" s="58" t="s">
        <v>31</v>
      </c>
      <c r="C17" s="61" t="s">
        <v>33</v>
      </c>
      <c r="D17" s="48" t="s">
        <v>388</v>
      </c>
      <c r="E17" s="49" t="s">
        <v>374</v>
      </c>
      <c r="F17" s="62">
        <v>6</v>
      </c>
      <c r="G17" s="62">
        <v>7</v>
      </c>
      <c r="H17" s="62">
        <v>8</v>
      </c>
      <c r="I17" s="70">
        <f>'H39'!D16</f>
        <v>6.4302083333333337</v>
      </c>
      <c r="J17" s="66">
        <f>'H39'!E16</f>
        <v>7</v>
      </c>
      <c r="K17" s="66">
        <f>'H39'!F16</f>
        <v>7</v>
      </c>
      <c r="L17" s="66">
        <f>'H39'!G16</f>
        <v>6.5</v>
      </c>
      <c r="M17" s="70">
        <f>'H39'!H16</f>
        <v>6.7151041666666673</v>
      </c>
      <c r="N17" s="30" t="str">
        <f t="shared" si="0"/>
        <v>TB.Khá</v>
      </c>
      <c r="O17" s="159"/>
      <c r="P17" s="159"/>
      <c r="Q17" s="69"/>
    </row>
    <row r="18" spans="1:17" ht="21.75" customHeight="1" x14ac:dyDescent="0.25">
      <c r="A18" s="69">
        <v>12</v>
      </c>
      <c r="B18" s="58" t="s">
        <v>34</v>
      </c>
      <c r="C18" s="61" t="s">
        <v>35</v>
      </c>
      <c r="D18" s="48" t="s">
        <v>389</v>
      </c>
      <c r="E18" s="49" t="s">
        <v>390</v>
      </c>
      <c r="F18" s="62">
        <v>6</v>
      </c>
      <c r="G18" s="62">
        <v>7</v>
      </c>
      <c r="H18" s="62">
        <v>8</v>
      </c>
      <c r="I18" s="70">
        <f>'H39'!D17</f>
        <v>6.765625</v>
      </c>
      <c r="J18" s="66">
        <f>'H39'!E17</f>
        <v>6</v>
      </c>
      <c r="K18" s="66">
        <f>'H39'!F17</f>
        <v>7.5</v>
      </c>
      <c r="L18" s="66">
        <f>'H39'!G17</f>
        <v>7</v>
      </c>
      <c r="M18" s="70">
        <f>'H39'!H17</f>
        <v>6.8828125</v>
      </c>
      <c r="N18" s="30" t="str">
        <f t="shared" si="0"/>
        <v>TB.Khá</v>
      </c>
      <c r="O18" s="159"/>
      <c r="P18" s="159"/>
      <c r="Q18" s="69"/>
    </row>
    <row r="19" spans="1:17" ht="21.75" customHeight="1" x14ac:dyDescent="0.25">
      <c r="A19" s="69">
        <v>13</v>
      </c>
      <c r="B19" s="58" t="s">
        <v>36</v>
      </c>
      <c r="C19" s="61" t="s">
        <v>37</v>
      </c>
      <c r="D19" s="48" t="s">
        <v>391</v>
      </c>
      <c r="E19" s="49" t="s">
        <v>374</v>
      </c>
      <c r="F19" s="62">
        <v>6</v>
      </c>
      <c r="G19" s="62">
        <v>8</v>
      </c>
      <c r="H19" s="62">
        <v>9</v>
      </c>
      <c r="I19" s="70">
        <f>'H39'!D18</f>
        <v>6.0218750000000005</v>
      </c>
      <c r="J19" s="66">
        <f>'H39'!E18</f>
        <v>7.5</v>
      </c>
      <c r="K19" s="66">
        <f>'H39'!F18</f>
        <v>6</v>
      </c>
      <c r="L19" s="66">
        <f>'H39'!G18</f>
        <v>7</v>
      </c>
      <c r="M19" s="70">
        <f>'H39'!H18</f>
        <v>6.2609374999999998</v>
      </c>
      <c r="N19" s="30" t="str">
        <f t="shared" si="0"/>
        <v>TB.Khá</v>
      </c>
      <c r="O19" s="159"/>
      <c r="P19" s="159"/>
      <c r="Q19" s="69"/>
    </row>
    <row r="20" spans="1:17" ht="21.75" customHeight="1" x14ac:dyDescent="0.25">
      <c r="A20" s="69">
        <v>14</v>
      </c>
      <c r="B20" s="58" t="s">
        <v>25</v>
      </c>
      <c r="C20" s="61" t="s">
        <v>38</v>
      </c>
      <c r="D20" s="48" t="s">
        <v>392</v>
      </c>
      <c r="E20" s="49" t="s">
        <v>374</v>
      </c>
      <c r="F20" s="62">
        <v>6</v>
      </c>
      <c r="G20" s="62">
        <v>6</v>
      </c>
      <c r="H20" s="62">
        <v>7</v>
      </c>
      <c r="I20" s="70">
        <f>'H39'!D19</f>
        <v>6.973958333333333</v>
      </c>
      <c r="J20" s="66">
        <f>'H39'!E19</f>
        <v>6.5</v>
      </c>
      <c r="K20" s="66">
        <f>'H39'!F19</f>
        <v>7.5</v>
      </c>
      <c r="L20" s="66">
        <f>'H39'!G19</f>
        <v>7</v>
      </c>
      <c r="M20" s="70">
        <f>'H39'!H19</f>
        <v>7.0703125</v>
      </c>
      <c r="N20" s="30" t="str">
        <f t="shared" si="0"/>
        <v>Khá</v>
      </c>
      <c r="O20" s="159"/>
      <c r="P20" s="159"/>
      <c r="Q20" s="69"/>
    </row>
    <row r="21" spans="1:17" ht="21.75" customHeight="1" x14ac:dyDescent="0.25">
      <c r="A21" s="69">
        <v>15</v>
      </c>
      <c r="B21" s="58" t="s">
        <v>39</v>
      </c>
      <c r="C21" s="61" t="s">
        <v>40</v>
      </c>
      <c r="D21" s="48" t="s">
        <v>393</v>
      </c>
      <c r="E21" s="49" t="s">
        <v>374</v>
      </c>
      <c r="F21" s="62">
        <v>8</v>
      </c>
      <c r="G21" s="62">
        <v>8</v>
      </c>
      <c r="H21" s="62">
        <v>8</v>
      </c>
      <c r="I21" s="70">
        <f>'H39'!D20</f>
        <v>6.9458333333333329</v>
      </c>
      <c r="J21" s="66">
        <f>'H39'!E20</f>
        <v>7.5</v>
      </c>
      <c r="K21" s="66">
        <f>'H39'!F20</f>
        <v>7.5</v>
      </c>
      <c r="L21" s="66">
        <f>'H39'!G20</f>
        <v>7</v>
      </c>
      <c r="M21" s="70">
        <f>'H39'!H20</f>
        <v>7.2229166666666664</v>
      </c>
      <c r="N21" s="30" t="str">
        <f t="shared" si="0"/>
        <v>Khá</v>
      </c>
      <c r="O21" s="159"/>
      <c r="P21" s="159"/>
      <c r="Q21" s="69"/>
    </row>
    <row r="22" spans="1:17" ht="21.75" customHeight="1" x14ac:dyDescent="0.25">
      <c r="A22" s="69">
        <v>16</v>
      </c>
      <c r="B22" s="58" t="s">
        <v>41</v>
      </c>
      <c r="C22" s="61" t="s">
        <v>40</v>
      </c>
      <c r="D22" s="48" t="s">
        <v>387</v>
      </c>
      <c r="E22" s="49" t="s">
        <v>374</v>
      </c>
      <c r="F22" s="62">
        <v>7</v>
      </c>
      <c r="G22" s="62">
        <v>7</v>
      </c>
      <c r="H22" s="62">
        <v>9</v>
      </c>
      <c r="I22" s="70">
        <f>'H39'!D21</f>
        <v>6.4333333333333336</v>
      </c>
      <c r="J22" s="66">
        <f>'H39'!E21</f>
        <v>7</v>
      </c>
      <c r="K22" s="66">
        <f>'H39'!F21</f>
        <v>7.5</v>
      </c>
      <c r="L22" s="66">
        <f>'H39'!G21</f>
        <v>8</v>
      </c>
      <c r="M22" s="70">
        <f>'H39'!H21</f>
        <v>6.8833333333333329</v>
      </c>
      <c r="N22" s="30" t="str">
        <f t="shared" si="0"/>
        <v>TB.Khá</v>
      </c>
      <c r="O22" s="159"/>
      <c r="P22" s="159"/>
      <c r="Q22" s="69"/>
    </row>
    <row r="23" spans="1:17" ht="21.75" customHeight="1" x14ac:dyDescent="0.25">
      <c r="A23" s="69">
        <v>17</v>
      </c>
      <c r="B23" s="58" t="s">
        <v>42</v>
      </c>
      <c r="C23" s="61" t="s">
        <v>43</v>
      </c>
      <c r="D23" s="48" t="s">
        <v>394</v>
      </c>
      <c r="E23" s="49" t="s">
        <v>374</v>
      </c>
      <c r="F23" s="62">
        <v>6</v>
      </c>
      <c r="G23" s="62">
        <v>7</v>
      </c>
      <c r="H23" s="62">
        <v>8</v>
      </c>
      <c r="I23" s="70">
        <f>'H39'!D22</f>
        <v>7.6812499999999995</v>
      </c>
      <c r="J23" s="66">
        <f>'H39'!E22</f>
        <v>8</v>
      </c>
      <c r="K23" s="66">
        <f>'H39'!F22</f>
        <v>8</v>
      </c>
      <c r="L23" s="66">
        <f>'H39'!G22</f>
        <v>8</v>
      </c>
      <c r="M23" s="70">
        <f>'H39'!H22</f>
        <v>7.8406250000000002</v>
      </c>
      <c r="N23" s="30" t="str">
        <f t="shared" si="0"/>
        <v>Khá</v>
      </c>
      <c r="O23" s="159" t="s">
        <v>375</v>
      </c>
      <c r="P23" s="159" t="s">
        <v>376</v>
      </c>
      <c r="Q23" s="69"/>
    </row>
    <row r="24" spans="1:17" ht="21.75" customHeight="1" x14ac:dyDescent="0.25">
      <c r="A24" s="69">
        <v>18</v>
      </c>
      <c r="B24" s="58" t="s">
        <v>44</v>
      </c>
      <c r="C24" s="61" t="s">
        <v>43</v>
      </c>
      <c r="D24" s="48" t="s">
        <v>395</v>
      </c>
      <c r="E24" s="49" t="s">
        <v>374</v>
      </c>
      <c r="F24" s="62">
        <v>6</v>
      </c>
      <c r="G24" s="62">
        <v>7</v>
      </c>
      <c r="H24" s="62">
        <v>8</v>
      </c>
      <c r="I24" s="70">
        <f>'H39'!D23</f>
        <v>6.8218749999999995</v>
      </c>
      <c r="J24" s="66">
        <f>'H39'!E23</f>
        <v>8</v>
      </c>
      <c r="K24" s="66">
        <f>'H39'!F23</f>
        <v>7.5</v>
      </c>
      <c r="L24" s="66">
        <f>'H39'!G23</f>
        <v>8</v>
      </c>
      <c r="M24" s="70">
        <f>'H39'!H23</f>
        <v>7.2442708333333341</v>
      </c>
      <c r="N24" s="30" t="str">
        <f t="shared" si="0"/>
        <v>Khá</v>
      </c>
      <c r="O24" s="159"/>
      <c r="P24" s="159"/>
      <c r="Q24" s="69"/>
    </row>
    <row r="25" spans="1:17" ht="21.75" customHeight="1" x14ac:dyDescent="0.25">
      <c r="A25" s="69">
        <v>19</v>
      </c>
      <c r="B25" s="58" t="s">
        <v>45</v>
      </c>
      <c r="C25" s="61" t="s">
        <v>46</v>
      </c>
      <c r="D25" s="48" t="s">
        <v>396</v>
      </c>
      <c r="E25" s="49" t="s">
        <v>374</v>
      </c>
      <c r="F25" s="62">
        <v>6</v>
      </c>
      <c r="G25" s="62">
        <v>8</v>
      </c>
      <c r="H25" s="62">
        <v>9</v>
      </c>
      <c r="I25" s="70">
        <f>'H39'!D24</f>
        <v>6.0354166666666664</v>
      </c>
      <c r="J25" s="66">
        <f>'H39'!E24</f>
        <v>7.5</v>
      </c>
      <c r="K25" s="66">
        <f>'H39'!F24</f>
        <v>6</v>
      </c>
      <c r="L25" s="66">
        <f>'H39'!G24</f>
        <v>6</v>
      </c>
      <c r="M25" s="70">
        <f>'H39'!H24</f>
        <v>6.2677083333333341</v>
      </c>
      <c r="N25" s="30" t="str">
        <f t="shared" si="0"/>
        <v>TB.Khá</v>
      </c>
      <c r="O25" s="159"/>
      <c r="P25" s="159"/>
      <c r="Q25" s="69"/>
    </row>
    <row r="26" spans="1:17" ht="21.75" customHeight="1" x14ac:dyDescent="0.25">
      <c r="A26" s="69">
        <v>20</v>
      </c>
      <c r="B26" s="58" t="s">
        <v>47</v>
      </c>
      <c r="C26" s="61" t="s">
        <v>46</v>
      </c>
      <c r="D26" s="51" t="s">
        <v>397</v>
      </c>
      <c r="E26" s="49" t="s">
        <v>374</v>
      </c>
      <c r="F26" s="62">
        <v>7</v>
      </c>
      <c r="G26" s="62">
        <v>7</v>
      </c>
      <c r="H26" s="62">
        <v>8</v>
      </c>
      <c r="I26" s="70">
        <f>'H39'!D25</f>
        <v>6.6739583333333341</v>
      </c>
      <c r="J26" s="66">
        <f>'H39'!E25</f>
        <v>7.5</v>
      </c>
      <c r="K26" s="66">
        <f>'H39'!F25</f>
        <v>7.5</v>
      </c>
      <c r="L26" s="66">
        <f>'H39'!G25</f>
        <v>8</v>
      </c>
      <c r="M26" s="70">
        <f>'H39'!H25</f>
        <v>7.0869791666666666</v>
      </c>
      <c r="N26" s="30" t="str">
        <f t="shared" si="0"/>
        <v>Khá</v>
      </c>
      <c r="O26" s="159"/>
      <c r="P26" s="159"/>
      <c r="Q26" s="69"/>
    </row>
    <row r="27" spans="1:17" ht="21.75" customHeight="1" x14ac:dyDescent="0.25">
      <c r="A27" s="69">
        <v>21</v>
      </c>
      <c r="B27" s="58" t="s">
        <v>48</v>
      </c>
      <c r="C27" s="61" t="s">
        <v>49</v>
      </c>
      <c r="D27" s="48" t="s">
        <v>398</v>
      </c>
      <c r="E27" s="49" t="s">
        <v>374</v>
      </c>
      <c r="F27" s="62">
        <v>7</v>
      </c>
      <c r="G27" s="62">
        <v>7</v>
      </c>
      <c r="H27" s="62">
        <v>9</v>
      </c>
      <c r="I27" s="70">
        <f>'H39'!D26</f>
        <v>6.8531249999999995</v>
      </c>
      <c r="J27" s="66">
        <f>'H39'!E26</f>
        <v>8</v>
      </c>
      <c r="K27" s="66">
        <f>'H39'!F26</f>
        <v>7.5</v>
      </c>
      <c r="L27" s="66">
        <f>'H39'!G26</f>
        <v>7</v>
      </c>
      <c r="M27" s="70">
        <f>'H39'!H26</f>
        <v>7.2598958333333341</v>
      </c>
      <c r="N27" s="30" t="str">
        <f t="shared" si="0"/>
        <v>Khá</v>
      </c>
      <c r="O27" s="159"/>
      <c r="P27" s="159"/>
      <c r="Q27" s="69"/>
    </row>
    <row r="28" spans="1:17" ht="21.75" customHeight="1" x14ac:dyDescent="0.25">
      <c r="A28" s="69">
        <v>22</v>
      </c>
      <c r="B28" s="58" t="s">
        <v>50</v>
      </c>
      <c r="C28" s="61" t="s">
        <v>49</v>
      </c>
      <c r="D28" s="48" t="s">
        <v>399</v>
      </c>
      <c r="E28" s="49" t="s">
        <v>374</v>
      </c>
      <c r="F28" s="62">
        <v>6</v>
      </c>
      <c r="G28" s="62">
        <v>6</v>
      </c>
      <c r="H28" s="62">
        <v>8</v>
      </c>
      <c r="I28" s="70">
        <f>'H39'!D27</f>
        <v>6.892708333333335</v>
      </c>
      <c r="J28" s="66">
        <f>'H39'!E27</f>
        <v>8</v>
      </c>
      <c r="K28" s="66">
        <f>'H39'!F27</f>
        <v>7.5</v>
      </c>
      <c r="L28" s="66">
        <f>'H39'!G27</f>
        <v>8</v>
      </c>
      <c r="M28" s="70">
        <f>'H39'!H27</f>
        <v>7.2796875000000014</v>
      </c>
      <c r="N28" s="30" t="str">
        <f t="shared" si="0"/>
        <v>Khá</v>
      </c>
      <c r="O28" s="159"/>
      <c r="P28" s="159"/>
      <c r="Q28" s="69"/>
    </row>
    <row r="29" spans="1:17" ht="21.75" customHeight="1" x14ac:dyDescent="0.25">
      <c r="A29" s="69">
        <v>23</v>
      </c>
      <c r="B29" s="58" t="s">
        <v>51</v>
      </c>
      <c r="C29" s="61" t="s">
        <v>52</v>
      </c>
      <c r="D29" s="48" t="s">
        <v>400</v>
      </c>
      <c r="E29" s="49" t="s">
        <v>374</v>
      </c>
      <c r="F29" s="62">
        <v>7</v>
      </c>
      <c r="G29" s="62">
        <v>8</v>
      </c>
      <c r="H29" s="62">
        <v>8</v>
      </c>
      <c r="I29" s="70">
        <f>'H39'!D28</f>
        <v>6.5979166666666664</v>
      </c>
      <c r="J29" s="66">
        <f>'H39'!E28</f>
        <v>6.5</v>
      </c>
      <c r="K29" s="66">
        <f>'H39'!F28</f>
        <v>8</v>
      </c>
      <c r="L29" s="66">
        <f>'H39'!G28</f>
        <v>7</v>
      </c>
      <c r="M29" s="70">
        <f>'H39'!H28</f>
        <v>7.0489583333333341</v>
      </c>
      <c r="N29" s="30" t="str">
        <f t="shared" si="0"/>
        <v>Khá</v>
      </c>
      <c r="O29" s="159"/>
      <c r="P29" s="159"/>
      <c r="Q29" s="69"/>
    </row>
    <row r="30" spans="1:17" ht="21.75" customHeight="1" x14ac:dyDescent="0.25">
      <c r="A30" s="69">
        <v>24</v>
      </c>
      <c r="B30" s="58" t="s">
        <v>53</v>
      </c>
      <c r="C30" s="61" t="s">
        <v>54</v>
      </c>
      <c r="D30" s="48" t="s">
        <v>401</v>
      </c>
      <c r="E30" s="49" t="s">
        <v>374</v>
      </c>
      <c r="F30" s="62">
        <v>7</v>
      </c>
      <c r="G30" s="62">
        <v>6</v>
      </c>
      <c r="H30" s="62">
        <v>8</v>
      </c>
      <c r="I30" s="70">
        <f>'H39'!D29</f>
        <v>6.8250000000000002</v>
      </c>
      <c r="J30" s="66">
        <f>'H39'!E29</f>
        <v>7.5</v>
      </c>
      <c r="K30" s="66">
        <f>'H39'!F29</f>
        <v>7.5</v>
      </c>
      <c r="L30" s="66">
        <f>'H39'!G29</f>
        <v>8</v>
      </c>
      <c r="M30" s="70">
        <f>'H39'!H29</f>
        <v>7.1625000000000005</v>
      </c>
      <c r="N30" s="30" t="str">
        <f t="shared" si="0"/>
        <v>Khá</v>
      </c>
      <c r="O30" s="159"/>
      <c r="P30" s="159"/>
      <c r="Q30" s="69"/>
    </row>
    <row r="31" spans="1:17" ht="21.75" customHeight="1" x14ac:dyDescent="0.25">
      <c r="A31" s="69">
        <v>25</v>
      </c>
      <c r="B31" s="58" t="s">
        <v>55</v>
      </c>
      <c r="C31" s="61" t="s">
        <v>56</v>
      </c>
      <c r="D31" s="48" t="s">
        <v>402</v>
      </c>
      <c r="E31" s="49" t="s">
        <v>374</v>
      </c>
      <c r="F31" s="62">
        <v>7</v>
      </c>
      <c r="G31" s="62">
        <v>6</v>
      </c>
      <c r="H31" s="62">
        <v>7</v>
      </c>
      <c r="I31" s="70">
        <f>'H39'!D30</f>
        <v>6.8916666666666684</v>
      </c>
      <c r="J31" s="66">
        <f>'H39'!E30</f>
        <v>8</v>
      </c>
      <c r="K31" s="66">
        <f>'H39'!F30</f>
        <v>7.5</v>
      </c>
      <c r="L31" s="66">
        <f>'H39'!G30</f>
        <v>8</v>
      </c>
      <c r="M31" s="70">
        <f>'H39'!H30</f>
        <v>7.2791666666666677</v>
      </c>
      <c r="N31" s="30" t="str">
        <f t="shared" si="0"/>
        <v>Khá</v>
      </c>
      <c r="O31" s="159"/>
      <c r="P31" s="159"/>
      <c r="Q31" s="69"/>
    </row>
    <row r="32" spans="1:17" ht="21.75" customHeight="1" x14ac:dyDescent="0.25">
      <c r="A32" s="69">
        <v>26</v>
      </c>
      <c r="B32" s="58" t="s">
        <v>57</v>
      </c>
      <c r="C32" s="61" t="s">
        <v>58</v>
      </c>
      <c r="D32" s="48" t="s">
        <v>403</v>
      </c>
      <c r="E32" s="49" t="s">
        <v>374</v>
      </c>
      <c r="F32" s="62">
        <v>6</v>
      </c>
      <c r="G32" s="62">
        <v>6</v>
      </c>
      <c r="H32" s="62">
        <v>8</v>
      </c>
      <c r="I32" s="70">
        <f>'H39'!D31</f>
        <v>6.7520833333333341</v>
      </c>
      <c r="J32" s="66">
        <f>'H39'!E31</f>
        <v>8</v>
      </c>
      <c r="K32" s="66">
        <f>'H39'!F31</f>
        <v>7.5</v>
      </c>
      <c r="L32" s="66">
        <f>'H39'!G31</f>
        <v>8</v>
      </c>
      <c r="M32" s="70">
        <f>'H39'!H31</f>
        <v>7.2093750000000005</v>
      </c>
      <c r="N32" s="30" t="str">
        <f t="shared" si="0"/>
        <v>Khá</v>
      </c>
      <c r="O32" s="159"/>
      <c r="P32" s="159"/>
      <c r="Q32" s="69"/>
    </row>
    <row r="33" spans="1:20" ht="21.75" customHeight="1" x14ac:dyDescent="0.25">
      <c r="A33" s="69">
        <v>27</v>
      </c>
      <c r="B33" s="58" t="s">
        <v>59</v>
      </c>
      <c r="C33" s="61" t="s">
        <v>60</v>
      </c>
      <c r="D33" s="48" t="s">
        <v>404</v>
      </c>
      <c r="E33" s="49" t="s">
        <v>374</v>
      </c>
      <c r="F33" s="62">
        <v>7</v>
      </c>
      <c r="G33" s="62">
        <v>7</v>
      </c>
      <c r="H33" s="62">
        <v>8</v>
      </c>
      <c r="I33" s="70">
        <f>'H39'!D32</f>
        <v>6.7052083333333341</v>
      </c>
      <c r="J33" s="66">
        <f>'H39'!E32</f>
        <v>7</v>
      </c>
      <c r="K33" s="66">
        <f>'H39'!F32</f>
        <v>7.5</v>
      </c>
      <c r="L33" s="66">
        <f>'H39'!G32</f>
        <v>8</v>
      </c>
      <c r="M33" s="70">
        <f>'H39'!H32</f>
        <v>7.0192708333333336</v>
      </c>
      <c r="N33" s="30" t="str">
        <f t="shared" si="0"/>
        <v>Khá</v>
      </c>
      <c r="O33" s="159"/>
      <c r="P33" s="159"/>
      <c r="Q33" s="69"/>
    </row>
    <row r="34" spans="1:20" ht="21.75" customHeight="1" x14ac:dyDescent="0.25">
      <c r="A34" s="69">
        <v>28</v>
      </c>
      <c r="B34" s="58" t="s">
        <v>61</v>
      </c>
      <c r="C34" s="61" t="s">
        <v>62</v>
      </c>
      <c r="D34" s="48" t="s">
        <v>393</v>
      </c>
      <c r="E34" s="49" t="s">
        <v>374</v>
      </c>
      <c r="F34" s="62">
        <v>7</v>
      </c>
      <c r="G34" s="62">
        <v>7</v>
      </c>
      <c r="H34" s="62">
        <v>8</v>
      </c>
      <c r="I34" s="70">
        <f>'H39'!D33</f>
        <v>7.378124999999998</v>
      </c>
      <c r="J34" s="66">
        <f>'H39'!E33</f>
        <v>8</v>
      </c>
      <c r="K34" s="66">
        <f>'H39'!F33</f>
        <v>8</v>
      </c>
      <c r="L34" s="66">
        <f>'H39'!G33</f>
        <v>7</v>
      </c>
      <c r="M34" s="70">
        <f>'H39'!H33</f>
        <v>7.6890624999999986</v>
      </c>
      <c r="N34" s="30" t="str">
        <f t="shared" si="0"/>
        <v>Khá</v>
      </c>
      <c r="O34" s="159"/>
      <c r="P34" s="159"/>
      <c r="Q34" s="69"/>
    </row>
    <row r="35" spans="1:20" ht="21.75" customHeight="1" x14ac:dyDescent="0.25">
      <c r="A35" s="69">
        <v>29</v>
      </c>
      <c r="B35" s="58" t="s">
        <v>25</v>
      </c>
      <c r="C35" s="61" t="s">
        <v>63</v>
      </c>
      <c r="D35" s="48" t="s">
        <v>400</v>
      </c>
      <c r="E35" s="49" t="s">
        <v>374</v>
      </c>
      <c r="F35" s="62">
        <v>6</v>
      </c>
      <c r="G35" s="62">
        <v>7</v>
      </c>
      <c r="H35" s="62">
        <v>9</v>
      </c>
      <c r="I35" s="70">
        <f>'H39'!D34</f>
        <v>6.3968749999999988</v>
      </c>
      <c r="J35" s="66">
        <f>'H39'!E34</f>
        <v>7</v>
      </c>
      <c r="K35" s="66">
        <f>'H39'!F34</f>
        <v>7</v>
      </c>
      <c r="L35" s="66">
        <f>'H39'!G34</f>
        <v>8</v>
      </c>
      <c r="M35" s="70">
        <f>'H39'!H34</f>
        <v>6.6984374999999998</v>
      </c>
      <c r="N35" s="30" t="str">
        <f t="shared" si="0"/>
        <v>TB.Khá</v>
      </c>
      <c r="O35" s="159"/>
      <c r="P35" s="159"/>
      <c r="Q35" s="69"/>
    </row>
    <row r="36" spans="1:20" ht="21.75" customHeight="1" x14ac:dyDescent="0.25">
      <c r="A36" s="69">
        <v>30</v>
      </c>
      <c r="B36" s="58" t="s">
        <v>13</v>
      </c>
      <c r="C36" s="61" t="s">
        <v>64</v>
      </c>
      <c r="D36" s="48" t="s">
        <v>405</v>
      </c>
      <c r="E36" s="49" t="s">
        <v>374</v>
      </c>
      <c r="F36" s="62">
        <v>8</v>
      </c>
      <c r="G36" s="62">
        <v>7</v>
      </c>
      <c r="H36" s="62">
        <v>8</v>
      </c>
      <c r="I36" s="70">
        <f>'H39'!D35</f>
        <v>6.0062500000000005</v>
      </c>
      <c r="J36" s="66">
        <f>'H39'!E35</f>
        <v>7</v>
      </c>
      <c r="K36" s="66">
        <f>'H39'!F35</f>
        <v>6</v>
      </c>
      <c r="L36" s="66">
        <f>'H39'!G35</f>
        <v>7</v>
      </c>
      <c r="M36" s="70">
        <f>'H39'!H35</f>
        <v>6.1697916666666659</v>
      </c>
      <c r="N36" s="30" t="str">
        <f t="shared" si="0"/>
        <v>TB.Khá</v>
      </c>
      <c r="O36" s="159"/>
      <c r="P36" s="159"/>
      <c r="Q36" s="69"/>
    </row>
    <row r="37" spans="1:20" ht="21.75" customHeight="1" x14ac:dyDescent="0.25">
      <c r="A37" s="79" t="s">
        <v>575</v>
      </c>
      <c r="B37" s="59"/>
      <c r="C37" s="75"/>
      <c r="D37" s="53"/>
      <c r="E37" s="97" t="s">
        <v>577</v>
      </c>
      <c r="F37" s="67"/>
      <c r="G37" s="67"/>
      <c r="J37" s="75"/>
      <c r="K37" s="68"/>
      <c r="L37" s="68"/>
      <c r="M37" s="72"/>
      <c r="N37" s="52"/>
      <c r="O37" s="52"/>
      <c r="P37" s="52"/>
      <c r="Q37" s="52"/>
      <c r="R37" s="55" t="s">
        <v>569</v>
      </c>
      <c r="S37" s="76">
        <f>COUNTIF($N$7:$N$36,"Giỏi")</f>
        <v>0</v>
      </c>
      <c r="T37" s="63">
        <f>S37/$S$42*100</f>
        <v>0</v>
      </c>
    </row>
    <row r="38" spans="1:20" ht="21.75" customHeight="1" x14ac:dyDescent="0.25">
      <c r="A38" s="95" t="s">
        <v>576</v>
      </c>
      <c r="B38" s="59"/>
      <c r="D38" s="53"/>
      <c r="E38" s="97" t="s">
        <v>578</v>
      </c>
      <c r="F38" s="67"/>
      <c r="G38" s="67"/>
      <c r="J38" s="75"/>
      <c r="K38" s="68"/>
      <c r="L38" s="68"/>
      <c r="M38" s="72"/>
      <c r="P38" s="52"/>
      <c r="Q38" s="52"/>
      <c r="R38" s="55" t="s">
        <v>381</v>
      </c>
      <c r="S38" s="76">
        <f>COUNTIF($N$7:$N$36,"Khá")</f>
        <v>18</v>
      </c>
      <c r="T38" s="63">
        <f>S38/$S$42*100</f>
        <v>60</v>
      </c>
    </row>
    <row r="39" spans="1:20" ht="21.75" customHeight="1" x14ac:dyDescent="0.25">
      <c r="A39" s="95" t="s">
        <v>574</v>
      </c>
      <c r="B39" s="59"/>
      <c r="C39" s="75"/>
      <c r="D39" s="53"/>
      <c r="E39" s="75" t="s">
        <v>579</v>
      </c>
      <c r="F39" s="96"/>
      <c r="G39" s="67"/>
      <c r="H39" s="67"/>
      <c r="J39" s="77"/>
      <c r="K39" s="75" t="s">
        <v>580</v>
      </c>
      <c r="L39" s="68"/>
      <c r="M39" s="72"/>
      <c r="N39" s="52"/>
      <c r="O39" s="52"/>
      <c r="P39" s="52"/>
      <c r="Q39" s="52"/>
      <c r="R39" s="55" t="s">
        <v>568</v>
      </c>
      <c r="S39" s="76">
        <f>COUNTIF($N$7:$N$36,"TB.Khá")</f>
        <v>11</v>
      </c>
      <c r="T39" s="63">
        <f>S39/$S$42*100</f>
        <v>36.666666666666664</v>
      </c>
    </row>
    <row r="40" spans="1:20" ht="21.75" customHeight="1" x14ac:dyDescent="0.25">
      <c r="H40" s="180" t="s">
        <v>573</v>
      </c>
      <c r="I40" s="180"/>
      <c r="J40" s="180"/>
      <c r="K40" s="180"/>
      <c r="L40" s="180"/>
      <c r="M40" s="180"/>
      <c r="N40" s="180"/>
      <c r="O40" s="180"/>
      <c r="P40" s="180"/>
      <c r="Q40" s="180"/>
      <c r="R40" s="55" t="s">
        <v>378</v>
      </c>
      <c r="S40" s="76">
        <f>COUNTIF($N$7:$N$36,"Trung bình")</f>
        <v>0</v>
      </c>
      <c r="T40" s="63">
        <f>S40/$S$42*100</f>
        <v>0</v>
      </c>
    </row>
    <row r="41" spans="1:20" ht="21.75" customHeight="1" x14ac:dyDescent="0.25">
      <c r="A41" s="181" t="s">
        <v>572</v>
      </c>
      <c r="B41" s="181"/>
      <c r="C41" s="181"/>
      <c r="D41" s="181"/>
      <c r="H41" s="177" t="s">
        <v>73</v>
      </c>
      <c r="I41" s="177"/>
      <c r="J41" s="177"/>
      <c r="K41" s="177"/>
      <c r="L41" s="177"/>
      <c r="M41" s="177"/>
      <c r="N41" s="177"/>
      <c r="O41" s="177"/>
      <c r="P41" s="177"/>
      <c r="Q41" s="177"/>
      <c r="R41" s="55" t="s">
        <v>570</v>
      </c>
      <c r="S41" s="76">
        <f>COUNTIF($N$7:$N$36,"Kém")</f>
        <v>1</v>
      </c>
      <c r="T41" s="63">
        <f>S41/$S$42*100</f>
        <v>3.3333333333333335</v>
      </c>
    </row>
    <row r="42" spans="1:20" ht="21.75" customHeight="1" x14ac:dyDescent="0.25">
      <c r="R42" s="55" t="s">
        <v>571</v>
      </c>
      <c r="S42" s="55">
        <f>SUM(S37:S41)</f>
        <v>30</v>
      </c>
      <c r="T42" s="63">
        <f>SUM(T37:T41)</f>
        <v>99.999999999999986</v>
      </c>
    </row>
    <row r="45" spans="1:20" ht="21.75" customHeight="1" x14ac:dyDescent="0.25">
      <c r="A45" s="177" t="s">
        <v>406</v>
      </c>
      <c r="B45" s="177"/>
      <c r="C45" s="177"/>
      <c r="D45" s="177"/>
      <c r="H45" s="177" t="s">
        <v>74</v>
      </c>
      <c r="I45" s="177"/>
      <c r="J45" s="177"/>
      <c r="K45" s="177"/>
      <c r="L45" s="177"/>
      <c r="M45" s="177"/>
      <c r="N45" s="177"/>
      <c r="O45" s="177"/>
      <c r="P45" s="177"/>
      <c r="Q45" s="177"/>
    </row>
  </sheetData>
  <mergeCells count="25">
    <mergeCell ref="Q4:Q6"/>
    <mergeCell ref="L5:L6"/>
    <mergeCell ref="A1:D1"/>
    <mergeCell ref="H1:Q1"/>
    <mergeCell ref="A2:Q2"/>
    <mergeCell ref="A4:A6"/>
    <mergeCell ref="B4:C6"/>
    <mergeCell ref="D4:D6"/>
    <mergeCell ref="E4:E6"/>
    <mergeCell ref="F4:H5"/>
    <mergeCell ref="I4:I5"/>
    <mergeCell ref="J4:L4"/>
    <mergeCell ref="O7:O22"/>
    <mergeCell ref="P7:P22"/>
    <mergeCell ref="O23:O36"/>
    <mergeCell ref="P23:P36"/>
    <mergeCell ref="M4:M6"/>
    <mergeCell ref="N4:N6"/>
    <mergeCell ref="O4:O6"/>
    <mergeCell ref="P4:P6"/>
    <mergeCell ref="H40:Q40"/>
    <mergeCell ref="A41:D41"/>
    <mergeCell ref="H41:Q41"/>
    <mergeCell ref="A45:D45"/>
    <mergeCell ref="H45:Q45"/>
  </mergeCells>
  <pageMargins left="0.9" right="0.57999999999999996" top="0.57999999999999996" bottom="0.57999999999999996" header="0.3" footer="0.3"/>
  <pageSetup paperSize="9" scale="90" fitToHeight="0" orientation="landscape" verticalDpi="0" r:id="rId1"/>
  <rowBreaks count="1" manualBreakCount="1">
    <brk id="22" max="1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Normal="100"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8.375" style="102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57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9.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583</v>
      </c>
      <c r="D3" s="98"/>
      <c r="E3" s="98"/>
      <c r="F3" s="98"/>
      <c r="G3" s="98"/>
      <c r="H3" s="98"/>
      <c r="I3" s="98"/>
      <c r="J3" s="98"/>
      <c r="N3" s="99" t="s">
        <v>584</v>
      </c>
      <c r="P3" s="98"/>
      <c r="Q3" s="98"/>
      <c r="T3" s="103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104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104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104"/>
    </row>
    <row r="7" spans="1:20" ht="20.25" customHeight="1" x14ac:dyDescent="0.25">
      <c r="A7" s="69">
        <v>1</v>
      </c>
      <c r="B7" s="46" t="s">
        <v>77</v>
      </c>
      <c r="C7" s="47" t="s">
        <v>78</v>
      </c>
      <c r="D7" s="80" t="s">
        <v>410</v>
      </c>
      <c r="E7" s="49" t="s">
        <v>411</v>
      </c>
      <c r="F7" s="62">
        <v>6.4</v>
      </c>
      <c r="G7" s="62">
        <v>7.5</v>
      </c>
      <c r="H7" s="62">
        <v>7.5</v>
      </c>
      <c r="I7" s="71">
        <f>ĐN70!D6</f>
        <v>6.2037037037037033</v>
      </c>
      <c r="J7" s="62">
        <f>ĐN70!E6</f>
        <v>8</v>
      </c>
      <c r="K7" s="62">
        <f>ĐN70!F6</f>
        <v>7</v>
      </c>
      <c r="L7" s="62">
        <f>ĐN70!G6</f>
        <v>8</v>
      </c>
      <c r="M7" s="71">
        <f>ĐN70!H6</f>
        <v>6.768518518518519</v>
      </c>
      <c r="N7" s="30" t="str">
        <f t="shared" ref="N7:N39" si="0">IF(M7&lt;3.95,"Kém",IF(M7&lt;4.95,"Yếu",IF(M7&lt;5.95,"Trung bình",IF(M7&lt;6.95,"TB.Khá",IF(M7&lt;7.95,"Khá","Giỏi")))))</f>
        <v>TB.Khá</v>
      </c>
      <c r="O7" s="159" t="s">
        <v>443</v>
      </c>
      <c r="P7" s="159" t="s">
        <v>444</v>
      </c>
      <c r="Q7" s="69"/>
    </row>
    <row r="8" spans="1:20" ht="20.25" customHeight="1" x14ac:dyDescent="0.25">
      <c r="A8" s="69">
        <v>2</v>
      </c>
      <c r="B8" s="46" t="s">
        <v>79</v>
      </c>
      <c r="C8" s="47" t="s">
        <v>78</v>
      </c>
      <c r="D8" s="80" t="s">
        <v>412</v>
      </c>
      <c r="E8" s="49" t="s">
        <v>411</v>
      </c>
      <c r="F8" s="62">
        <v>6.8</v>
      </c>
      <c r="G8" s="62">
        <v>7.5</v>
      </c>
      <c r="H8" s="62">
        <v>7.5</v>
      </c>
      <c r="I8" s="71">
        <f>ĐN70!D7</f>
        <v>6.2703703703703706</v>
      </c>
      <c r="J8" s="62">
        <f>ĐN70!E7</f>
        <v>8</v>
      </c>
      <c r="K8" s="62">
        <f>ĐN70!F7</f>
        <v>7</v>
      </c>
      <c r="L8" s="62">
        <f>ĐN70!G7</f>
        <v>8</v>
      </c>
      <c r="M8" s="71">
        <f>ĐN70!H7</f>
        <v>6.8018518518518514</v>
      </c>
      <c r="N8" s="30" t="str">
        <f t="shared" si="0"/>
        <v>TB.Khá</v>
      </c>
      <c r="O8" s="159"/>
      <c r="P8" s="159"/>
      <c r="Q8" s="69"/>
    </row>
    <row r="9" spans="1:20" ht="20.25" customHeight="1" x14ac:dyDescent="0.25">
      <c r="A9" s="69">
        <v>3</v>
      </c>
      <c r="B9" s="46" t="s">
        <v>80</v>
      </c>
      <c r="C9" s="47" t="s">
        <v>78</v>
      </c>
      <c r="D9" s="80" t="s">
        <v>413</v>
      </c>
      <c r="E9" s="49" t="s">
        <v>411</v>
      </c>
      <c r="F9" s="62">
        <v>6.8</v>
      </c>
      <c r="G9" s="62">
        <v>8</v>
      </c>
      <c r="H9" s="62">
        <v>7</v>
      </c>
      <c r="I9" s="71">
        <f>ĐN70!D8</f>
        <v>7.2679012345679022</v>
      </c>
      <c r="J9" s="62">
        <f>ĐN70!E8</f>
        <v>6</v>
      </c>
      <c r="K9" s="62">
        <f>ĐN70!F8</f>
        <v>9</v>
      </c>
      <c r="L9" s="62">
        <f>ĐN70!G8</f>
        <v>8</v>
      </c>
      <c r="M9" s="71">
        <f>ĐN70!H8</f>
        <v>7.6339506172839506</v>
      </c>
      <c r="N9" s="30" t="str">
        <f t="shared" si="0"/>
        <v>Khá</v>
      </c>
      <c r="O9" s="159"/>
      <c r="P9" s="159"/>
      <c r="Q9" s="69"/>
    </row>
    <row r="10" spans="1:20" ht="20.25" customHeight="1" x14ac:dyDescent="0.25">
      <c r="A10" s="69">
        <v>4</v>
      </c>
      <c r="B10" s="46" t="s">
        <v>81</v>
      </c>
      <c r="C10" s="47" t="s">
        <v>82</v>
      </c>
      <c r="D10" s="80" t="s">
        <v>414</v>
      </c>
      <c r="E10" s="49" t="s">
        <v>411</v>
      </c>
      <c r="F10" s="62">
        <v>6.8</v>
      </c>
      <c r="G10" s="62">
        <v>8.5</v>
      </c>
      <c r="H10" s="62">
        <v>7</v>
      </c>
      <c r="I10" s="71">
        <f>ĐN70!D9</f>
        <v>6.992592592592592</v>
      </c>
      <c r="J10" s="62">
        <f>ĐN70!E9</f>
        <v>8</v>
      </c>
      <c r="K10" s="62">
        <f>ĐN70!F9</f>
        <v>8</v>
      </c>
      <c r="L10" s="62">
        <f>ĐN70!G9</f>
        <v>8</v>
      </c>
      <c r="M10" s="71">
        <f>ĐN70!H9</f>
        <v>7.496296296296296</v>
      </c>
      <c r="N10" s="30" t="str">
        <f t="shared" si="0"/>
        <v>Khá</v>
      </c>
      <c r="O10" s="159"/>
      <c r="P10" s="159"/>
      <c r="Q10" s="69"/>
    </row>
    <row r="11" spans="1:20" ht="20.25" customHeight="1" x14ac:dyDescent="0.25">
      <c r="A11" s="69">
        <v>5</v>
      </c>
      <c r="B11" s="46" t="s">
        <v>83</v>
      </c>
      <c r="C11" s="47" t="s">
        <v>84</v>
      </c>
      <c r="D11" s="80" t="s">
        <v>415</v>
      </c>
      <c r="E11" s="49" t="s">
        <v>411</v>
      </c>
      <c r="F11" s="62">
        <v>7.2</v>
      </c>
      <c r="G11" s="62">
        <v>7.5</v>
      </c>
      <c r="H11" s="62">
        <v>7.5</v>
      </c>
      <c r="I11" s="71">
        <f>ĐN70!D10</f>
        <v>7.1518518518518528</v>
      </c>
      <c r="J11" s="62">
        <f>ĐN70!E10</f>
        <v>7</v>
      </c>
      <c r="K11" s="62">
        <f>ĐN70!F10</f>
        <v>8</v>
      </c>
      <c r="L11" s="62">
        <f>ĐN70!G10</f>
        <v>8</v>
      </c>
      <c r="M11" s="71">
        <f>ĐN70!H10</f>
        <v>7.4092592592592608</v>
      </c>
      <c r="N11" s="30" t="str">
        <f t="shared" si="0"/>
        <v>Khá</v>
      </c>
      <c r="O11" s="159"/>
      <c r="P11" s="159"/>
      <c r="Q11" s="69"/>
    </row>
    <row r="12" spans="1:20" ht="20.25" customHeight="1" x14ac:dyDescent="0.25">
      <c r="A12" s="69">
        <v>6</v>
      </c>
      <c r="B12" s="46" t="s">
        <v>85</v>
      </c>
      <c r="C12" s="47" t="s">
        <v>86</v>
      </c>
      <c r="D12" s="80" t="s">
        <v>416</v>
      </c>
      <c r="E12" s="49" t="s">
        <v>411</v>
      </c>
      <c r="F12" s="62">
        <v>6</v>
      </c>
      <c r="G12" s="62">
        <v>6.5</v>
      </c>
      <c r="H12" s="92">
        <v>7.25</v>
      </c>
      <c r="I12" s="71">
        <f>ĐN70!D11</f>
        <v>6.102469135802469</v>
      </c>
      <c r="J12" s="62">
        <f>ĐN70!E11</f>
        <v>6</v>
      </c>
      <c r="K12" s="62">
        <f>ĐN70!F11</f>
        <v>6</v>
      </c>
      <c r="L12" s="62">
        <f>ĐN70!G11</f>
        <v>8</v>
      </c>
      <c r="M12" s="71">
        <f>ĐN70!H11</f>
        <v>6.0512345679012354</v>
      </c>
      <c r="N12" s="30" t="str">
        <f t="shared" si="0"/>
        <v>TB.Khá</v>
      </c>
      <c r="O12" s="159"/>
      <c r="P12" s="159"/>
      <c r="Q12" s="69"/>
    </row>
    <row r="13" spans="1:20" ht="20.25" customHeight="1" x14ac:dyDescent="0.25">
      <c r="A13" s="69">
        <v>7</v>
      </c>
      <c r="B13" s="46" t="s">
        <v>87</v>
      </c>
      <c r="C13" s="47" t="s">
        <v>88</v>
      </c>
      <c r="D13" s="80" t="s">
        <v>417</v>
      </c>
      <c r="E13" s="49" t="s">
        <v>411</v>
      </c>
      <c r="F13" s="62">
        <v>7.2</v>
      </c>
      <c r="G13" s="62">
        <v>7.5</v>
      </c>
      <c r="H13" s="62">
        <v>7</v>
      </c>
      <c r="I13" s="71">
        <f>ĐN70!D12</f>
        <v>6.4481481481481486</v>
      </c>
      <c r="J13" s="62">
        <f>ĐN70!E12</f>
        <v>7</v>
      </c>
      <c r="K13" s="62">
        <f>ĐN70!F12</f>
        <v>6</v>
      </c>
      <c r="L13" s="62">
        <f>ĐN70!G12</f>
        <v>8</v>
      </c>
      <c r="M13" s="71">
        <f>ĐN70!H12</f>
        <v>6.3907407407407417</v>
      </c>
      <c r="N13" s="30" t="str">
        <f t="shared" si="0"/>
        <v>TB.Khá</v>
      </c>
      <c r="O13" s="159"/>
      <c r="P13" s="159"/>
      <c r="Q13" s="69"/>
    </row>
    <row r="14" spans="1:20" ht="20.25" customHeight="1" x14ac:dyDescent="0.25">
      <c r="A14" s="110">
        <v>8</v>
      </c>
      <c r="B14" s="111" t="s">
        <v>418</v>
      </c>
      <c r="C14" s="112" t="s">
        <v>89</v>
      </c>
      <c r="D14" s="113" t="s">
        <v>419</v>
      </c>
      <c r="E14" s="114" t="s">
        <v>411</v>
      </c>
      <c r="F14" s="115">
        <v>7.2</v>
      </c>
      <c r="G14" s="115">
        <v>7.5</v>
      </c>
      <c r="H14" s="116">
        <v>7.75</v>
      </c>
      <c r="I14" s="117">
        <f>ĐN70!D13</f>
        <v>7.446913580246914</v>
      </c>
      <c r="J14" s="115">
        <f>ĐN70!E13</f>
        <v>8</v>
      </c>
      <c r="K14" s="115">
        <f>ĐN70!F13</f>
        <v>9</v>
      </c>
      <c r="L14" s="115">
        <f>ĐN70!G13</f>
        <v>7.5</v>
      </c>
      <c r="M14" s="117">
        <f>ĐN70!H13</f>
        <v>8.0567901234567909</v>
      </c>
      <c r="N14" s="114" t="str">
        <f t="shared" si="0"/>
        <v>Giỏi</v>
      </c>
      <c r="O14" s="159"/>
      <c r="P14" s="159"/>
      <c r="Q14" s="69"/>
    </row>
    <row r="15" spans="1:20" ht="20.25" customHeight="1" x14ac:dyDescent="0.25">
      <c r="A15" s="110">
        <v>9</v>
      </c>
      <c r="B15" s="111" t="s">
        <v>90</v>
      </c>
      <c r="C15" s="112" t="s">
        <v>91</v>
      </c>
      <c r="D15" s="113" t="s">
        <v>420</v>
      </c>
      <c r="E15" s="114" t="s">
        <v>411</v>
      </c>
      <c r="F15" s="115">
        <v>6</v>
      </c>
      <c r="G15" s="115">
        <v>8.5</v>
      </c>
      <c r="H15" s="115">
        <v>7.5</v>
      </c>
      <c r="I15" s="117">
        <f>ĐN70!D14</f>
        <v>6.07530864197531</v>
      </c>
      <c r="J15" s="115">
        <f>ĐN70!E14</f>
        <v>8</v>
      </c>
      <c r="K15" s="115">
        <f>ĐN70!F14</f>
        <v>7</v>
      </c>
      <c r="L15" s="115">
        <f>ĐN70!G14</f>
        <v>8</v>
      </c>
      <c r="M15" s="117">
        <f>ĐN70!H14</f>
        <v>6.7043209876543211</v>
      </c>
      <c r="N15" s="114" t="str">
        <f t="shared" si="0"/>
        <v>TB.Khá</v>
      </c>
      <c r="O15" s="159"/>
      <c r="P15" s="159"/>
      <c r="Q15" s="69"/>
    </row>
    <row r="16" spans="1:20" ht="20.25" customHeight="1" x14ac:dyDescent="0.25">
      <c r="A16" s="69">
        <v>10</v>
      </c>
      <c r="B16" s="46" t="s">
        <v>92</v>
      </c>
      <c r="C16" s="47" t="s">
        <v>93</v>
      </c>
      <c r="D16" s="80" t="s">
        <v>397</v>
      </c>
      <c r="E16" s="49" t="s">
        <v>421</v>
      </c>
      <c r="F16" s="62">
        <v>6</v>
      </c>
      <c r="G16" s="62">
        <v>7.5</v>
      </c>
      <c r="H16" s="62">
        <v>7.5</v>
      </c>
      <c r="I16" s="71">
        <f>ĐN70!D15</f>
        <v>7</v>
      </c>
      <c r="J16" s="62">
        <f>ĐN70!E15</f>
        <v>8</v>
      </c>
      <c r="K16" s="62">
        <f>ĐN70!F15</f>
        <v>8</v>
      </c>
      <c r="L16" s="62">
        <f>ĐN70!G15</f>
        <v>8</v>
      </c>
      <c r="M16" s="71">
        <f>ĐN70!H15</f>
        <v>7.5</v>
      </c>
      <c r="N16" s="30" t="str">
        <f t="shared" si="0"/>
        <v>Khá</v>
      </c>
      <c r="O16" s="159"/>
      <c r="P16" s="159"/>
      <c r="Q16" s="69"/>
    </row>
    <row r="17" spans="1:17" ht="20.25" customHeight="1" x14ac:dyDescent="0.25">
      <c r="A17" s="69">
        <v>11</v>
      </c>
      <c r="B17" s="46" t="s">
        <v>94</v>
      </c>
      <c r="C17" s="47" t="s">
        <v>95</v>
      </c>
      <c r="D17" s="80" t="s">
        <v>422</v>
      </c>
      <c r="E17" s="49" t="s">
        <v>411</v>
      </c>
      <c r="F17" s="62">
        <v>6.8</v>
      </c>
      <c r="G17" s="62">
        <v>7.5</v>
      </c>
      <c r="H17" s="92">
        <v>7.75</v>
      </c>
      <c r="I17" s="71">
        <f>ĐN70!D16</f>
        <v>6.8382716049382699</v>
      </c>
      <c r="J17" s="62">
        <f>ĐN70!E16</f>
        <v>6</v>
      </c>
      <c r="K17" s="62">
        <f>ĐN70!F16</f>
        <v>7</v>
      </c>
      <c r="L17" s="62">
        <f>ĐN70!G16</f>
        <v>8</v>
      </c>
      <c r="M17" s="71">
        <f>ĐN70!H16</f>
        <v>6.7524691358024684</v>
      </c>
      <c r="N17" s="30" t="str">
        <f t="shared" si="0"/>
        <v>TB.Khá</v>
      </c>
      <c r="O17" s="159"/>
      <c r="P17" s="159"/>
      <c r="Q17" s="69"/>
    </row>
    <row r="18" spans="1:17" ht="20.25" customHeight="1" x14ac:dyDescent="0.25">
      <c r="A18" s="69">
        <v>12</v>
      </c>
      <c r="B18" s="46" t="s">
        <v>96</v>
      </c>
      <c r="C18" s="47" t="s">
        <v>95</v>
      </c>
      <c r="D18" s="80" t="s">
        <v>423</v>
      </c>
      <c r="E18" s="49" t="s">
        <v>411</v>
      </c>
      <c r="F18" s="62">
        <v>6</v>
      </c>
      <c r="G18" s="62">
        <v>8</v>
      </c>
      <c r="H18" s="92">
        <v>7.25</v>
      </c>
      <c r="I18" s="71">
        <f>ĐN70!D17</f>
        <v>7.340740740740741</v>
      </c>
      <c r="J18" s="62">
        <f>ĐN70!E17</f>
        <v>9</v>
      </c>
      <c r="K18" s="62">
        <f>ĐN70!F17</f>
        <v>8</v>
      </c>
      <c r="L18" s="62">
        <f>ĐN70!G17</f>
        <v>8</v>
      </c>
      <c r="M18" s="71">
        <f>ĐN70!H17</f>
        <v>7.8370370370370379</v>
      </c>
      <c r="N18" s="30" t="str">
        <f t="shared" si="0"/>
        <v>Khá</v>
      </c>
      <c r="O18" s="159"/>
      <c r="P18" s="159"/>
      <c r="Q18" s="69"/>
    </row>
    <row r="19" spans="1:17" ht="20.25" customHeight="1" x14ac:dyDescent="0.25">
      <c r="A19" s="69">
        <v>13</v>
      </c>
      <c r="B19" s="46" t="s">
        <v>97</v>
      </c>
      <c r="C19" s="47" t="s">
        <v>30</v>
      </c>
      <c r="D19" s="80" t="s">
        <v>424</v>
      </c>
      <c r="E19" s="49" t="s">
        <v>411</v>
      </c>
      <c r="F19" s="62">
        <v>6.4</v>
      </c>
      <c r="G19" s="62">
        <v>7.5</v>
      </c>
      <c r="H19" s="62">
        <v>7</v>
      </c>
      <c r="I19" s="71">
        <f>ĐN70!D18</f>
        <v>7.617283950617284</v>
      </c>
      <c r="J19" s="62">
        <f>ĐN70!E18</f>
        <v>8</v>
      </c>
      <c r="K19" s="62">
        <f>ĐN70!F18</f>
        <v>8</v>
      </c>
      <c r="L19" s="62">
        <f>ĐN70!G18</f>
        <v>8</v>
      </c>
      <c r="M19" s="71">
        <f>ĐN70!H18</f>
        <v>7.8086419753086416</v>
      </c>
      <c r="N19" s="30" t="str">
        <f t="shared" si="0"/>
        <v>Khá</v>
      </c>
      <c r="O19" s="159"/>
      <c r="P19" s="159"/>
      <c r="Q19" s="69"/>
    </row>
    <row r="20" spans="1:17" ht="20.25" customHeight="1" x14ac:dyDescent="0.25">
      <c r="A20" s="69">
        <v>14</v>
      </c>
      <c r="B20" s="46" t="s">
        <v>98</v>
      </c>
      <c r="C20" s="47" t="s">
        <v>99</v>
      </c>
      <c r="D20" s="80" t="s">
        <v>425</v>
      </c>
      <c r="E20" s="49" t="s">
        <v>411</v>
      </c>
      <c r="F20" s="62">
        <v>6.8</v>
      </c>
      <c r="G20" s="62">
        <v>8.5</v>
      </c>
      <c r="H20" s="92">
        <v>7.75</v>
      </c>
      <c r="I20" s="71">
        <f>ĐN70!D19</f>
        <v>6.4851851851851858</v>
      </c>
      <c r="J20" s="62">
        <f>ĐN70!E19</f>
        <v>7</v>
      </c>
      <c r="K20" s="62">
        <f>ĐN70!F19</f>
        <v>8</v>
      </c>
      <c r="L20" s="62">
        <f>ĐN70!G19</f>
        <v>8</v>
      </c>
      <c r="M20" s="71">
        <f>ĐN70!H19</f>
        <v>7.075925925925926</v>
      </c>
      <c r="N20" s="30" t="str">
        <f t="shared" si="0"/>
        <v>Khá</v>
      </c>
      <c r="O20" s="159"/>
      <c r="P20" s="159"/>
      <c r="Q20" s="69"/>
    </row>
    <row r="21" spans="1:17" ht="20.25" customHeight="1" x14ac:dyDescent="0.25">
      <c r="A21" s="69">
        <v>15</v>
      </c>
      <c r="B21" s="46" t="s">
        <v>100</v>
      </c>
      <c r="C21" s="47" t="s">
        <v>32</v>
      </c>
      <c r="D21" s="80" t="s">
        <v>426</v>
      </c>
      <c r="E21" s="49" t="s">
        <v>411</v>
      </c>
      <c r="F21" s="62">
        <v>6.4</v>
      </c>
      <c r="G21" s="62">
        <v>7</v>
      </c>
      <c r="H21" s="92">
        <v>7.25</v>
      </c>
      <c r="I21" s="71">
        <f>ĐN70!D20</f>
        <v>6.3543209876543205</v>
      </c>
      <c r="J21" s="62">
        <f>ĐN70!E20</f>
        <v>6</v>
      </c>
      <c r="K21" s="62">
        <f>ĐN70!F20</f>
        <v>7</v>
      </c>
      <c r="L21" s="62">
        <f>ĐN70!G20</f>
        <v>8</v>
      </c>
      <c r="M21" s="71">
        <f>ĐN70!H20</f>
        <v>6.5104938271604942</v>
      </c>
      <c r="N21" s="30" t="str">
        <f t="shared" si="0"/>
        <v>TB.Khá</v>
      </c>
      <c r="O21" s="159"/>
      <c r="P21" s="159"/>
      <c r="Q21" s="69"/>
    </row>
    <row r="22" spans="1:17" ht="20.25" customHeight="1" x14ac:dyDescent="0.25">
      <c r="A22" s="69">
        <v>16</v>
      </c>
      <c r="B22" s="46" t="s">
        <v>101</v>
      </c>
      <c r="C22" s="47" t="s">
        <v>102</v>
      </c>
      <c r="D22" s="80" t="s">
        <v>427</v>
      </c>
      <c r="E22" s="49" t="s">
        <v>411</v>
      </c>
      <c r="F22" s="62">
        <v>6.8</v>
      </c>
      <c r="G22" s="62">
        <v>7.5</v>
      </c>
      <c r="H22" s="92">
        <v>7.75</v>
      </c>
      <c r="I22" s="71">
        <f>ĐN70!D21</f>
        <v>6.529629629629631</v>
      </c>
      <c r="J22" s="62">
        <f>ĐN70!E21</f>
        <v>7</v>
      </c>
      <c r="K22" s="62">
        <f>ĐN70!F21</f>
        <v>8</v>
      </c>
      <c r="L22" s="62">
        <f>ĐN70!G21</f>
        <v>8</v>
      </c>
      <c r="M22" s="71">
        <f>ĐN70!H21</f>
        <v>7.0981481481481481</v>
      </c>
      <c r="N22" s="30" t="str">
        <f t="shared" si="0"/>
        <v>Khá</v>
      </c>
      <c r="O22" s="159"/>
      <c r="P22" s="159"/>
      <c r="Q22" s="69"/>
    </row>
    <row r="23" spans="1:17" ht="20.25" customHeight="1" x14ac:dyDescent="0.25">
      <c r="A23" s="69">
        <v>17</v>
      </c>
      <c r="B23" s="46" t="s">
        <v>103</v>
      </c>
      <c r="C23" s="47" t="s">
        <v>104</v>
      </c>
      <c r="D23" s="80" t="s">
        <v>428</v>
      </c>
      <c r="E23" s="49" t="s">
        <v>411</v>
      </c>
      <c r="F23" s="62">
        <v>6</v>
      </c>
      <c r="G23" s="62">
        <v>7</v>
      </c>
      <c r="H23" s="62">
        <v>7.5</v>
      </c>
      <c r="I23" s="71">
        <f>ĐN70!D22</f>
        <v>6.7814814814814826</v>
      </c>
      <c r="J23" s="62">
        <f>ĐN70!E22</f>
        <v>9</v>
      </c>
      <c r="K23" s="62">
        <f>ĐN70!F22</f>
        <v>6</v>
      </c>
      <c r="L23" s="62">
        <f>ĐN70!G22</f>
        <v>8</v>
      </c>
      <c r="M23" s="71">
        <f>ĐN70!H22</f>
        <v>6.8907407407407417</v>
      </c>
      <c r="N23" s="30" t="str">
        <f t="shared" si="0"/>
        <v>TB.Khá</v>
      </c>
      <c r="O23" s="159"/>
      <c r="P23" s="159"/>
      <c r="Q23" s="69"/>
    </row>
    <row r="24" spans="1:17" ht="20.25" customHeight="1" x14ac:dyDescent="0.25">
      <c r="A24" s="69">
        <v>18</v>
      </c>
      <c r="B24" s="46" t="s">
        <v>105</v>
      </c>
      <c r="C24" s="47" t="s">
        <v>104</v>
      </c>
      <c r="D24" s="80" t="s">
        <v>429</v>
      </c>
      <c r="E24" s="49" t="s">
        <v>411</v>
      </c>
      <c r="F24" s="62">
        <v>6.4</v>
      </c>
      <c r="G24" s="62">
        <v>8.5</v>
      </c>
      <c r="H24" s="62">
        <v>7.5</v>
      </c>
      <c r="I24" s="71">
        <f>ĐN70!D23</f>
        <v>6.362962962962964</v>
      </c>
      <c r="J24" s="62">
        <f>ĐN70!E23</f>
        <v>7</v>
      </c>
      <c r="K24" s="62">
        <f>ĐN70!F23</f>
        <v>6</v>
      </c>
      <c r="L24" s="62">
        <f>ĐN70!G23</f>
        <v>7</v>
      </c>
      <c r="M24" s="71">
        <f>ĐN70!H23</f>
        <v>6.3481481481481481</v>
      </c>
      <c r="N24" s="30" t="str">
        <f t="shared" si="0"/>
        <v>TB.Khá</v>
      </c>
      <c r="O24" s="159"/>
      <c r="P24" s="159"/>
      <c r="Q24" s="69"/>
    </row>
    <row r="25" spans="1:17" ht="20.25" customHeight="1" x14ac:dyDescent="0.25">
      <c r="A25" s="69">
        <v>19</v>
      </c>
      <c r="B25" s="46" t="s">
        <v>106</v>
      </c>
      <c r="C25" s="47" t="s">
        <v>38</v>
      </c>
      <c r="D25" s="80" t="s">
        <v>430</v>
      </c>
      <c r="E25" s="49" t="s">
        <v>411</v>
      </c>
      <c r="F25" s="62">
        <v>6.8</v>
      </c>
      <c r="G25" s="62">
        <v>7</v>
      </c>
      <c r="H25" s="62">
        <v>7</v>
      </c>
      <c r="I25" s="71">
        <f>ĐN70!D24</f>
        <v>7.1765432098765425</v>
      </c>
      <c r="J25" s="62">
        <f>ĐN70!E24</f>
        <v>8</v>
      </c>
      <c r="K25" s="62">
        <f>ĐN70!F24</f>
        <v>8</v>
      </c>
      <c r="L25" s="62">
        <f>ĐN70!G24</f>
        <v>8</v>
      </c>
      <c r="M25" s="71">
        <f>ĐN70!H24</f>
        <v>7.5882716049382708</v>
      </c>
      <c r="N25" s="30" t="str">
        <f t="shared" si="0"/>
        <v>Khá</v>
      </c>
      <c r="O25" s="158" t="s">
        <v>443</v>
      </c>
      <c r="P25" s="158" t="s">
        <v>444</v>
      </c>
      <c r="Q25" s="69"/>
    </row>
    <row r="26" spans="1:17" ht="20.25" customHeight="1" x14ac:dyDescent="0.25">
      <c r="A26" s="69">
        <v>20</v>
      </c>
      <c r="B26" s="46" t="s">
        <v>107</v>
      </c>
      <c r="C26" s="47" t="s">
        <v>108</v>
      </c>
      <c r="D26" s="80" t="s">
        <v>431</v>
      </c>
      <c r="E26" s="49" t="s">
        <v>411</v>
      </c>
      <c r="F26" s="62">
        <v>6.8</v>
      </c>
      <c r="G26" s="62">
        <v>7.5</v>
      </c>
      <c r="H26" s="62">
        <v>7</v>
      </c>
      <c r="I26" s="71">
        <f>ĐN70!D25</f>
        <v>6.4395061728395078</v>
      </c>
      <c r="J26" s="62">
        <f>ĐN70!E25</f>
        <v>8</v>
      </c>
      <c r="K26" s="62">
        <f>ĐN70!F25</f>
        <v>6</v>
      </c>
      <c r="L26" s="62">
        <f>ĐN70!G25</f>
        <v>8</v>
      </c>
      <c r="M26" s="71">
        <f>ĐN70!H25</f>
        <v>6.5530864197530869</v>
      </c>
      <c r="N26" s="30" t="str">
        <f t="shared" si="0"/>
        <v>TB.Khá</v>
      </c>
      <c r="O26" s="153"/>
      <c r="P26" s="153"/>
      <c r="Q26" s="69"/>
    </row>
    <row r="27" spans="1:17" ht="20.25" customHeight="1" x14ac:dyDescent="0.25">
      <c r="A27" s="69">
        <v>21</v>
      </c>
      <c r="B27" s="46" t="s">
        <v>109</v>
      </c>
      <c r="C27" s="47" t="s">
        <v>110</v>
      </c>
      <c r="D27" s="80" t="s">
        <v>432</v>
      </c>
      <c r="E27" s="49" t="s">
        <v>411</v>
      </c>
      <c r="F27" s="62">
        <v>6</v>
      </c>
      <c r="G27" s="62">
        <v>7.5</v>
      </c>
      <c r="H27" s="92">
        <v>7.25</v>
      </c>
      <c r="I27" s="71">
        <f>ĐN70!D26</f>
        <v>6.4345679012345682</v>
      </c>
      <c r="J27" s="62">
        <f>ĐN70!E26</f>
        <v>7</v>
      </c>
      <c r="K27" s="62">
        <f>ĐN70!F26</f>
        <v>8</v>
      </c>
      <c r="L27" s="62">
        <f>ĐN70!G26</f>
        <v>7.5</v>
      </c>
      <c r="M27" s="71">
        <f>ĐN70!H26</f>
        <v>7.0506172839506176</v>
      </c>
      <c r="N27" s="30" t="str">
        <f t="shared" si="0"/>
        <v>Khá</v>
      </c>
      <c r="O27" s="153"/>
      <c r="P27" s="153"/>
      <c r="Q27" s="69"/>
    </row>
    <row r="28" spans="1:17" ht="20.25" customHeight="1" x14ac:dyDescent="0.25">
      <c r="A28" s="69">
        <v>22</v>
      </c>
      <c r="B28" s="46" t="s">
        <v>111</v>
      </c>
      <c r="C28" s="47" t="s">
        <v>112</v>
      </c>
      <c r="D28" s="80" t="s">
        <v>431</v>
      </c>
      <c r="E28" s="49" t="s">
        <v>411</v>
      </c>
      <c r="F28" s="62">
        <v>6.8</v>
      </c>
      <c r="G28" s="62">
        <v>8</v>
      </c>
      <c r="H28" s="92">
        <v>7.75</v>
      </c>
      <c r="I28" s="71">
        <f>ĐN70!D27</f>
        <v>7.2061728395061744</v>
      </c>
      <c r="J28" s="62">
        <f>ĐN70!E27</f>
        <v>7</v>
      </c>
      <c r="K28" s="62">
        <f>ĐN70!F27</f>
        <v>8</v>
      </c>
      <c r="L28" s="62">
        <f>ĐN70!G27</f>
        <v>8</v>
      </c>
      <c r="M28" s="71">
        <f>ĐN70!H27</f>
        <v>7.4364197530864216</v>
      </c>
      <c r="N28" s="30" t="str">
        <f t="shared" si="0"/>
        <v>Khá</v>
      </c>
      <c r="O28" s="153"/>
      <c r="P28" s="153"/>
      <c r="Q28" s="69"/>
    </row>
    <row r="29" spans="1:17" ht="20.25" customHeight="1" x14ac:dyDescent="0.25">
      <c r="A29" s="69">
        <v>23</v>
      </c>
      <c r="B29" s="46" t="s">
        <v>113</v>
      </c>
      <c r="C29" s="47" t="s">
        <v>112</v>
      </c>
      <c r="D29" s="80" t="s">
        <v>433</v>
      </c>
      <c r="E29" s="49" t="s">
        <v>411</v>
      </c>
      <c r="F29" s="62">
        <v>6</v>
      </c>
      <c r="G29" s="62">
        <v>6.5</v>
      </c>
      <c r="H29" s="92">
        <v>7.75</v>
      </c>
      <c r="I29" s="71">
        <f>ĐN70!D28</f>
        <v>7.0617283950617287</v>
      </c>
      <c r="J29" s="62">
        <f>ĐN70!E28</f>
        <v>7</v>
      </c>
      <c r="K29" s="62">
        <f>ĐN70!F28</f>
        <v>8</v>
      </c>
      <c r="L29" s="62">
        <f>ĐN70!G28</f>
        <v>8</v>
      </c>
      <c r="M29" s="71">
        <f>ĐN70!H28</f>
        <v>7.3641975308641987</v>
      </c>
      <c r="N29" s="30" t="str">
        <f t="shared" si="0"/>
        <v>Khá</v>
      </c>
      <c r="O29" s="153"/>
      <c r="P29" s="153"/>
      <c r="Q29" s="69"/>
    </row>
    <row r="30" spans="1:17" ht="20.25" customHeight="1" x14ac:dyDescent="0.25">
      <c r="A30" s="110">
        <v>24</v>
      </c>
      <c r="B30" s="111" t="s">
        <v>114</v>
      </c>
      <c r="C30" s="112" t="s">
        <v>115</v>
      </c>
      <c r="D30" s="113" t="s">
        <v>434</v>
      </c>
      <c r="E30" s="114" t="s">
        <v>435</v>
      </c>
      <c r="F30" s="115">
        <v>6</v>
      </c>
      <c r="G30" s="115">
        <v>8</v>
      </c>
      <c r="H30" s="115">
        <v>7.5</v>
      </c>
      <c r="I30" s="117">
        <f>ĐN70!D29</f>
        <v>7.4358024691358047</v>
      </c>
      <c r="J30" s="115">
        <f>ĐN70!E29</f>
        <v>7</v>
      </c>
      <c r="K30" s="115">
        <f>ĐN70!F29</f>
        <v>9</v>
      </c>
      <c r="L30" s="115">
        <f>ĐN70!G29</f>
        <v>8</v>
      </c>
      <c r="M30" s="117">
        <f>ĐN70!H29</f>
        <v>7.8845679012345684</v>
      </c>
      <c r="N30" s="114" t="str">
        <f t="shared" si="0"/>
        <v>Khá</v>
      </c>
      <c r="O30" s="153"/>
      <c r="P30" s="153"/>
      <c r="Q30" s="69"/>
    </row>
    <row r="31" spans="1:17" ht="20.25" customHeight="1" x14ac:dyDescent="0.25">
      <c r="A31" s="69">
        <v>25</v>
      </c>
      <c r="B31" s="46" t="s">
        <v>116</v>
      </c>
      <c r="C31" s="47" t="s">
        <v>117</v>
      </c>
      <c r="D31" s="80" t="s">
        <v>436</v>
      </c>
      <c r="E31" s="49" t="s">
        <v>411</v>
      </c>
      <c r="F31" s="62">
        <v>6.4</v>
      </c>
      <c r="G31" s="62">
        <v>8</v>
      </c>
      <c r="H31" s="92">
        <v>7.25</v>
      </c>
      <c r="I31" s="71">
        <f>ĐN70!D30</f>
        <v>6.2555555555555555</v>
      </c>
      <c r="J31" s="62">
        <f>ĐN70!E30</f>
        <v>8</v>
      </c>
      <c r="K31" s="62">
        <f>ĐN70!F30</f>
        <v>7</v>
      </c>
      <c r="L31" s="62">
        <f>ĐN70!G30</f>
        <v>8</v>
      </c>
      <c r="M31" s="71">
        <f>ĐN70!H30</f>
        <v>6.7944444444444443</v>
      </c>
      <c r="N31" s="30" t="str">
        <f t="shared" si="0"/>
        <v>TB.Khá</v>
      </c>
      <c r="O31" s="153"/>
      <c r="P31" s="153"/>
      <c r="Q31" s="69"/>
    </row>
    <row r="32" spans="1:17" ht="20.25" customHeight="1" x14ac:dyDescent="0.25">
      <c r="A32" s="105">
        <v>26</v>
      </c>
      <c r="B32" s="46" t="s">
        <v>118</v>
      </c>
      <c r="C32" s="47" t="s">
        <v>119</v>
      </c>
      <c r="D32" s="80" t="s">
        <v>437</v>
      </c>
      <c r="E32" s="49" t="s">
        <v>411</v>
      </c>
      <c r="F32" s="62">
        <v>7.2</v>
      </c>
      <c r="G32" s="62">
        <v>8</v>
      </c>
      <c r="H32" s="62">
        <v>7</v>
      </c>
      <c r="I32" s="71">
        <f>ĐN70!D31</f>
        <v>6.2358024691358018</v>
      </c>
      <c r="J32" s="62">
        <f>ĐN70!E31</f>
        <v>9</v>
      </c>
      <c r="K32" s="62">
        <f>ĐN70!F31</f>
        <v>7</v>
      </c>
      <c r="L32" s="62">
        <f>ĐN70!G31</f>
        <v>7</v>
      </c>
      <c r="M32" s="71">
        <f>ĐN70!H31</f>
        <v>6.951234567901234</v>
      </c>
      <c r="N32" s="30" t="str">
        <f t="shared" si="0"/>
        <v>Khá</v>
      </c>
      <c r="O32" s="153"/>
      <c r="P32" s="153"/>
      <c r="Q32" s="69"/>
    </row>
    <row r="33" spans="1:20" ht="20.25" customHeight="1" x14ac:dyDescent="0.25">
      <c r="A33" s="105">
        <v>27</v>
      </c>
      <c r="B33" s="46" t="s">
        <v>122</v>
      </c>
      <c r="C33" s="47" t="s">
        <v>123</v>
      </c>
      <c r="D33" s="80" t="s">
        <v>438</v>
      </c>
      <c r="E33" s="49" t="s">
        <v>411</v>
      </c>
      <c r="F33" s="62">
        <v>7.2</v>
      </c>
      <c r="G33" s="62">
        <v>8.5</v>
      </c>
      <c r="H33" s="62">
        <v>7.5</v>
      </c>
      <c r="I33" s="71">
        <f>ĐN70!D33</f>
        <v>7.0086419753086409</v>
      </c>
      <c r="J33" s="62">
        <f>ĐN70!E33</f>
        <v>8</v>
      </c>
      <c r="K33" s="62">
        <f>ĐN70!F33</f>
        <v>8</v>
      </c>
      <c r="L33" s="62">
        <f>ĐN70!G33</f>
        <v>7.5</v>
      </c>
      <c r="M33" s="71">
        <f>ĐN70!H33</f>
        <v>7.50432098765432</v>
      </c>
      <c r="N33" s="30" t="str">
        <f t="shared" si="0"/>
        <v>Khá</v>
      </c>
      <c r="O33" s="153"/>
      <c r="P33" s="153"/>
      <c r="Q33" s="69"/>
    </row>
    <row r="34" spans="1:20" ht="20.25" customHeight="1" x14ac:dyDescent="0.25">
      <c r="A34" s="105">
        <v>28</v>
      </c>
      <c r="B34" s="46" t="s">
        <v>124</v>
      </c>
      <c r="C34" s="47" t="s">
        <v>60</v>
      </c>
      <c r="D34" s="80" t="s">
        <v>439</v>
      </c>
      <c r="E34" s="49" t="s">
        <v>411</v>
      </c>
      <c r="F34" s="62">
        <v>6.8</v>
      </c>
      <c r="G34" s="62">
        <v>7.5</v>
      </c>
      <c r="H34" s="62">
        <v>7.5</v>
      </c>
      <c r="I34" s="71">
        <f>ĐN70!D34</f>
        <v>6.1172839506172831</v>
      </c>
      <c r="J34" s="62">
        <f>ĐN70!E34</f>
        <v>8</v>
      </c>
      <c r="K34" s="62">
        <f>ĐN70!F34</f>
        <v>6</v>
      </c>
      <c r="L34" s="62">
        <f>ĐN70!G34</f>
        <v>8</v>
      </c>
      <c r="M34" s="71">
        <f>ĐN70!H34</f>
        <v>6.3919753086419746</v>
      </c>
      <c r="N34" s="30" t="str">
        <f t="shared" si="0"/>
        <v>TB.Khá</v>
      </c>
      <c r="O34" s="153"/>
      <c r="P34" s="153"/>
      <c r="Q34" s="69"/>
    </row>
    <row r="35" spans="1:20" ht="20.25" customHeight="1" x14ac:dyDescent="0.25">
      <c r="A35" s="105">
        <v>29</v>
      </c>
      <c r="B35" s="46" t="s">
        <v>107</v>
      </c>
      <c r="C35" s="47" t="s">
        <v>125</v>
      </c>
      <c r="D35" s="80" t="s">
        <v>393</v>
      </c>
      <c r="E35" s="49" t="s">
        <v>411</v>
      </c>
      <c r="F35" s="62">
        <v>6.8</v>
      </c>
      <c r="G35" s="62">
        <v>8.5</v>
      </c>
      <c r="H35" s="92">
        <v>7.25</v>
      </c>
      <c r="I35" s="71">
        <f>ĐN70!D35</f>
        <v>6.7296296296296303</v>
      </c>
      <c r="J35" s="62">
        <f>ĐN70!E35</f>
        <v>6</v>
      </c>
      <c r="K35" s="62">
        <f>ĐN70!F35</f>
        <v>8</v>
      </c>
      <c r="L35" s="62">
        <f>ĐN70!G35</f>
        <v>7.5</v>
      </c>
      <c r="M35" s="71">
        <f>ĐN70!H35</f>
        <v>7.0314814814814817</v>
      </c>
      <c r="N35" s="30" t="str">
        <f t="shared" si="0"/>
        <v>Khá</v>
      </c>
      <c r="O35" s="153"/>
      <c r="P35" s="153"/>
      <c r="Q35" s="69"/>
    </row>
    <row r="36" spans="1:20" ht="20.25" customHeight="1" x14ac:dyDescent="0.25">
      <c r="A36" s="105">
        <v>30</v>
      </c>
      <c r="B36" s="46" t="s">
        <v>126</v>
      </c>
      <c r="C36" s="47" t="s">
        <v>127</v>
      </c>
      <c r="D36" s="80" t="s">
        <v>440</v>
      </c>
      <c r="E36" s="49" t="s">
        <v>411</v>
      </c>
      <c r="F36" s="62">
        <v>6.4</v>
      </c>
      <c r="G36" s="62">
        <v>8</v>
      </c>
      <c r="H36" s="62">
        <v>7</v>
      </c>
      <c r="I36" s="71">
        <f>ĐN70!D36</f>
        <v>6.8135802469135811</v>
      </c>
      <c r="J36" s="62">
        <f>ĐN70!E36</f>
        <v>8</v>
      </c>
      <c r="K36" s="62">
        <f>ĐN70!F36</f>
        <v>8</v>
      </c>
      <c r="L36" s="62">
        <f>ĐN70!G36</f>
        <v>7</v>
      </c>
      <c r="M36" s="71">
        <f>ĐN70!H36</f>
        <v>7.4067901234567906</v>
      </c>
      <c r="N36" s="30" t="str">
        <f t="shared" si="0"/>
        <v>Khá</v>
      </c>
      <c r="O36" s="153"/>
      <c r="P36" s="153"/>
      <c r="Q36" s="69"/>
    </row>
    <row r="37" spans="1:20" ht="20.25" customHeight="1" x14ac:dyDescent="0.25">
      <c r="A37" s="105">
        <v>31</v>
      </c>
      <c r="B37" s="46" t="s">
        <v>128</v>
      </c>
      <c r="C37" s="47" t="s">
        <v>127</v>
      </c>
      <c r="D37" s="80" t="s">
        <v>441</v>
      </c>
      <c r="E37" s="49" t="s">
        <v>411</v>
      </c>
      <c r="F37" s="62">
        <v>6.8</v>
      </c>
      <c r="G37" s="62">
        <v>7.5</v>
      </c>
      <c r="H37" s="62">
        <v>7.5</v>
      </c>
      <c r="I37" s="71">
        <f>ĐN70!D37</f>
        <v>6.9555555555555557</v>
      </c>
      <c r="J37" s="62">
        <f>ĐN70!E37</f>
        <v>7</v>
      </c>
      <c r="K37" s="62">
        <f>ĐN70!F37</f>
        <v>9</v>
      </c>
      <c r="L37" s="62">
        <f>ĐN70!G37</f>
        <v>8</v>
      </c>
      <c r="M37" s="71">
        <f>ĐN70!H37</f>
        <v>7.6444444444444448</v>
      </c>
      <c r="N37" s="30" t="str">
        <f t="shared" si="0"/>
        <v>Khá</v>
      </c>
      <c r="O37" s="153"/>
      <c r="P37" s="153"/>
      <c r="Q37" s="69"/>
    </row>
    <row r="38" spans="1:20" ht="20.25" customHeight="1" x14ac:dyDescent="0.25">
      <c r="A38" s="105">
        <v>32</v>
      </c>
      <c r="B38" s="46" t="s">
        <v>129</v>
      </c>
      <c r="C38" s="47" t="s">
        <v>130</v>
      </c>
      <c r="D38" s="80" t="s">
        <v>377</v>
      </c>
      <c r="E38" s="49" t="s">
        <v>411</v>
      </c>
      <c r="F38" s="62">
        <v>6.4</v>
      </c>
      <c r="G38" s="62">
        <v>8</v>
      </c>
      <c r="H38" s="62">
        <v>7.5</v>
      </c>
      <c r="I38" s="71">
        <f>ĐN70!D38</f>
        <v>6.8032098765432103</v>
      </c>
      <c r="J38" s="62">
        <f>ĐN70!E38</f>
        <v>8</v>
      </c>
      <c r="K38" s="62">
        <f>ĐN70!F38</f>
        <v>7</v>
      </c>
      <c r="L38" s="62">
        <f>ĐN70!G38</f>
        <v>8</v>
      </c>
      <c r="M38" s="71">
        <f>ĐN70!H38</f>
        <v>7.0682716049382721</v>
      </c>
      <c r="N38" s="30" t="str">
        <f t="shared" si="0"/>
        <v>Khá</v>
      </c>
      <c r="O38" s="153"/>
      <c r="P38" s="153"/>
      <c r="Q38" s="69"/>
    </row>
    <row r="39" spans="1:20" ht="20.25" customHeight="1" x14ac:dyDescent="0.25">
      <c r="A39" s="105">
        <v>33</v>
      </c>
      <c r="B39" s="46" t="s">
        <v>131</v>
      </c>
      <c r="C39" s="47" t="s">
        <v>132</v>
      </c>
      <c r="D39" s="80" t="s">
        <v>442</v>
      </c>
      <c r="E39" s="49" t="s">
        <v>411</v>
      </c>
      <c r="F39" s="62">
        <v>6.8</v>
      </c>
      <c r="G39" s="62">
        <v>8</v>
      </c>
      <c r="H39" s="62">
        <v>7</v>
      </c>
      <c r="I39" s="71">
        <f>ĐN70!D39</f>
        <v>7.1765432098765425</v>
      </c>
      <c r="J39" s="62">
        <f>ĐN70!E39</f>
        <v>7</v>
      </c>
      <c r="K39" s="62">
        <f>ĐN70!F39</f>
        <v>7</v>
      </c>
      <c r="L39" s="62">
        <f>ĐN70!G39</f>
        <v>8</v>
      </c>
      <c r="M39" s="71">
        <f>ĐN70!H39</f>
        <v>7.0882716049382708</v>
      </c>
      <c r="N39" s="30" t="str">
        <f t="shared" si="0"/>
        <v>Khá</v>
      </c>
      <c r="O39" s="154"/>
      <c r="P39" s="154"/>
      <c r="Q39" s="69"/>
    </row>
    <row r="40" spans="1:20" ht="20.25" customHeight="1" x14ac:dyDescent="0.25">
      <c r="A40" s="79" t="s">
        <v>575</v>
      </c>
      <c r="B40" s="59"/>
      <c r="C40" s="75"/>
      <c r="D40" s="53"/>
      <c r="E40" s="97" t="s">
        <v>622</v>
      </c>
      <c r="F40" s="67"/>
      <c r="G40" s="67"/>
      <c r="J40" s="75"/>
      <c r="K40" s="68"/>
      <c r="L40" s="68"/>
      <c r="M40" s="72"/>
      <c r="N40" s="52"/>
      <c r="O40" s="52"/>
      <c r="P40" s="52"/>
      <c r="Q40" s="52"/>
      <c r="R40" s="55" t="s">
        <v>569</v>
      </c>
      <c r="S40" s="76">
        <f>COUNTIF($N$7:$N$39,"Giỏi")</f>
        <v>1</v>
      </c>
      <c r="T40" s="102">
        <f>S40/$S$45*100</f>
        <v>3.0303030303030303</v>
      </c>
    </row>
    <row r="41" spans="1:20" ht="20.25" customHeight="1" x14ac:dyDescent="0.25">
      <c r="A41" s="95" t="s">
        <v>576</v>
      </c>
      <c r="B41" s="59"/>
      <c r="D41" s="53"/>
      <c r="E41" s="97" t="s">
        <v>622</v>
      </c>
      <c r="F41" s="67"/>
      <c r="G41" s="67"/>
      <c r="J41" s="75"/>
      <c r="K41" s="68"/>
      <c r="L41" s="68"/>
      <c r="M41" s="72"/>
      <c r="P41" s="52"/>
      <c r="Q41" s="52"/>
      <c r="R41" s="55" t="s">
        <v>381</v>
      </c>
      <c r="S41" s="76">
        <f>COUNTIF($N$7:$N$39,"Khá")</f>
        <v>20</v>
      </c>
      <c r="T41" s="102">
        <f>S41/$S$45*100</f>
        <v>60.606060606060609</v>
      </c>
    </row>
    <row r="42" spans="1:20" ht="20.25" customHeight="1" x14ac:dyDescent="0.25">
      <c r="A42" s="95" t="s">
        <v>574</v>
      </c>
      <c r="B42" s="59"/>
      <c r="C42" s="75"/>
      <c r="D42" s="53"/>
      <c r="E42" s="75" t="s">
        <v>623</v>
      </c>
      <c r="F42" s="96"/>
      <c r="G42" s="67"/>
      <c r="H42" s="67"/>
      <c r="I42" s="75" t="s">
        <v>624</v>
      </c>
      <c r="J42" s="77"/>
      <c r="K42" s="55"/>
      <c r="L42" s="68"/>
      <c r="M42" s="72"/>
      <c r="N42" s="75" t="s">
        <v>625</v>
      </c>
      <c r="P42" s="52"/>
      <c r="Q42" s="52"/>
      <c r="R42" s="55" t="s">
        <v>568</v>
      </c>
      <c r="S42" s="76">
        <f>COUNTIF($N$7:$N$39,"TB.Khá")</f>
        <v>12</v>
      </c>
      <c r="T42" s="102">
        <f>S42/$S$45*100</f>
        <v>36.363636363636367</v>
      </c>
    </row>
    <row r="43" spans="1:20" ht="20.25" customHeight="1" x14ac:dyDescent="0.25">
      <c r="H43" s="180" t="s">
        <v>573</v>
      </c>
      <c r="I43" s="180"/>
      <c r="J43" s="180"/>
      <c r="K43" s="180"/>
      <c r="L43" s="180"/>
      <c r="M43" s="180"/>
      <c r="N43" s="180"/>
      <c r="O43" s="180"/>
      <c r="P43" s="180"/>
      <c r="Q43" s="180"/>
      <c r="R43" s="55" t="s">
        <v>378</v>
      </c>
      <c r="S43" s="76">
        <f>COUNTIF($N$7:$N$39,"Trung bình")</f>
        <v>0</v>
      </c>
      <c r="T43" s="102">
        <f>S43/$S$45*100</f>
        <v>0</v>
      </c>
    </row>
    <row r="44" spans="1:20" ht="20.25" customHeight="1" x14ac:dyDescent="0.25">
      <c r="A44" s="181" t="s">
        <v>572</v>
      </c>
      <c r="B44" s="181"/>
      <c r="C44" s="181"/>
      <c r="D44" s="181"/>
      <c r="H44" s="177" t="s">
        <v>73</v>
      </c>
      <c r="I44" s="177"/>
      <c r="J44" s="177"/>
      <c r="K44" s="177"/>
      <c r="L44" s="177"/>
      <c r="M44" s="177"/>
      <c r="N44" s="177"/>
      <c r="O44" s="177"/>
      <c r="P44" s="177"/>
      <c r="Q44" s="177"/>
      <c r="R44" s="55" t="s">
        <v>570</v>
      </c>
      <c r="S44" s="76">
        <f>COUNTIF($N$7:$N$39,"Kém")</f>
        <v>0</v>
      </c>
      <c r="T44" s="102">
        <f>S44/$S$45*100</f>
        <v>0</v>
      </c>
    </row>
    <row r="45" spans="1:20" ht="20.25" customHeight="1" x14ac:dyDescent="0.25">
      <c r="R45" s="55" t="s">
        <v>571</v>
      </c>
      <c r="S45" s="55">
        <f>SUM(S40:S44)</f>
        <v>33</v>
      </c>
      <c r="T45" s="102">
        <f>SUM(T40:T44)</f>
        <v>100</v>
      </c>
    </row>
    <row r="46" spans="1:20" ht="20.25" customHeight="1" x14ac:dyDescent="0.25"/>
    <row r="47" spans="1:20" ht="20.25" customHeight="1" x14ac:dyDescent="0.25"/>
    <row r="48" spans="1:20" ht="20.25" customHeight="1" x14ac:dyDescent="0.25">
      <c r="A48" s="177" t="s">
        <v>406</v>
      </c>
      <c r="B48" s="177"/>
      <c r="C48" s="177"/>
      <c r="D48" s="177"/>
      <c r="H48" s="177" t="s">
        <v>74</v>
      </c>
      <c r="I48" s="177"/>
      <c r="J48" s="177"/>
      <c r="K48" s="177"/>
      <c r="L48" s="177"/>
      <c r="M48" s="177"/>
      <c r="N48" s="177"/>
      <c r="O48" s="177"/>
      <c r="P48" s="177"/>
      <c r="Q48" s="177"/>
    </row>
  </sheetData>
  <mergeCells count="25">
    <mergeCell ref="L5:L6"/>
    <mergeCell ref="A1:D1"/>
    <mergeCell ref="H1:Q1"/>
    <mergeCell ref="A2:Q2"/>
    <mergeCell ref="A4:A6"/>
    <mergeCell ref="B4:C6"/>
    <mergeCell ref="D4:D6"/>
    <mergeCell ref="E4:E6"/>
    <mergeCell ref="F4:H5"/>
    <mergeCell ref="I4:I5"/>
    <mergeCell ref="J4:L4"/>
    <mergeCell ref="M4:M6"/>
    <mergeCell ref="N4:N6"/>
    <mergeCell ref="O4:O6"/>
    <mergeCell ref="P4:P6"/>
    <mergeCell ref="Q4:Q6"/>
    <mergeCell ref="A44:D44"/>
    <mergeCell ref="H44:Q44"/>
    <mergeCell ref="A48:D48"/>
    <mergeCell ref="H48:Q48"/>
    <mergeCell ref="O7:O24"/>
    <mergeCell ref="P7:P24"/>
    <mergeCell ref="O25:O39"/>
    <mergeCell ref="P25:P39"/>
    <mergeCell ref="H43:Q43"/>
  </mergeCells>
  <pageMargins left="0.9" right="0.57999999999999996" top="0.57999999999999996" bottom="0.36" header="0.3" footer="0.3"/>
  <pageSetup paperSize="9" scale="90" fitToHeight="0" orientation="landscape" verticalDpi="0" r:id="rId1"/>
  <rowBreaks count="1" manualBreakCount="1">
    <brk id="24" max="16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9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57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9.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585</v>
      </c>
      <c r="D3" s="98"/>
      <c r="E3" s="98"/>
      <c r="F3" s="98"/>
      <c r="G3" s="98"/>
      <c r="H3" s="98"/>
      <c r="I3" s="98"/>
      <c r="J3" s="98"/>
      <c r="N3" s="99" t="s">
        <v>584</v>
      </c>
      <c r="P3" s="98"/>
      <c r="Q3" s="98"/>
      <c r="T3" s="101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1.75" customHeight="1" x14ac:dyDescent="0.25">
      <c r="A7" s="69">
        <v>1</v>
      </c>
      <c r="B7" s="81" t="s">
        <v>184</v>
      </c>
      <c r="C7" s="82" t="s">
        <v>86</v>
      </c>
      <c r="D7" s="69" t="s">
        <v>439</v>
      </c>
      <c r="E7" s="49" t="s">
        <v>374</v>
      </c>
      <c r="F7" s="62">
        <v>7</v>
      </c>
      <c r="G7" s="62">
        <v>8</v>
      </c>
      <c r="H7" s="62">
        <v>8</v>
      </c>
      <c r="I7" s="70">
        <f>ĐN72!D6</f>
        <v>7.0024691358024684</v>
      </c>
      <c r="J7" s="66">
        <f>ĐN72!E6</f>
        <v>8</v>
      </c>
      <c r="K7" s="66">
        <f>ĐN72!F6</f>
        <v>7.5</v>
      </c>
      <c r="L7" s="66">
        <f>ĐN72!G6</f>
        <v>7</v>
      </c>
      <c r="M7" s="70">
        <f>ĐN72!H6</f>
        <v>7.3345679012345677</v>
      </c>
      <c r="N7" s="30" t="str">
        <f t="shared" ref="N7:N27" si="0">IF(M7&lt;3.95,"Kém",IF(M7&lt;4.95,"Yếu",IF(M7&lt;5.95,"Trung bình",IF(M7&lt;6.95,"TB.Khá",IF(M7&lt;7.95,"Khá","Giỏi")))))</f>
        <v>Khá</v>
      </c>
      <c r="O7" s="158" t="s">
        <v>455</v>
      </c>
      <c r="P7" s="158" t="s">
        <v>444</v>
      </c>
      <c r="Q7" s="69"/>
    </row>
    <row r="8" spans="1:20" ht="21.75" customHeight="1" x14ac:dyDescent="0.25">
      <c r="A8" s="69">
        <v>2</v>
      </c>
      <c r="B8" s="81" t="s">
        <v>185</v>
      </c>
      <c r="C8" s="82" t="s">
        <v>16</v>
      </c>
      <c r="D8" s="83" t="s">
        <v>445</v>
      </c>
      <c r="E8" s="49" t="s">
        <v>374</v>
      </c>
      <c r="F8" s="62">
        <v>8</v>
      </c>
      <c r="G8" s="62">
        <v>8</v>
      </c>
      <c r="H8" s="62">
        <v>8</v>
      </c>
      <c r="I8" s="70">
        <f>ĐN72!D7</f>
        <v>7.0938271604938272</v>
      </c>
      <c r="J8" s="66">
        <f>ĐN72!E7</f>
        <v>7</v>
      </c>
      <c r="K8" s="66">
        <f>ĐN72!F7</f>
        <v>8.5</v>
      </c>
      <c r="L8" s="66">
        <f>ĐN72!G7</f>
        <v>6.5</v>
      </c>
      <c r="M8" s="70">
        <f>ĐN72!H7</f>
        <v>7.5469135802469127</v>
      </c>
      <c r="N8" s="30" t="str">
        <f t="shared" si="0"/>
        <v>Khá</v>
      </c>
      <c r="O8" s="153"/>
      <c r="P8" s="153"/>
      <c r="Q8" s="69"/>
    </row>
    <row r="9" spans="1:20" ht="21.75" customHeight="1" x14ac:dyDescent="0.25">
      <c r="A9" s="69">
        <v>3</v>
      </c>
      <c r="B9" s="81" t="s">
        <v>47</v>
      </c>
      <c r="C9" s="82" t="s">
        <v>18</v>
      </c>
      <c r="D9" s="84">
        <v>37252</v>
      </c>
      <c r="E9" s="49" t="s">
        <v>446</v>
      </c>
      <c r="F9" s="62">
        <v>6</v>
      </c>
      <c r="G9" s="62">
        <v>8</v>
      </c>
      <c r="H9" s="62">
        <v>8</v>
      </c>
      <c r="I9" s="70">
        <f>ĐN72!D8</f>
        <v>7.0197530864197546</v>
      </c>
      <c r="J9" s="66">
        <f>ĐN72!E8</f>
        <v>8</v>
      </c>
      <c r="K9" s="66">
        <f>ĐN72!F8</f>
        <v>7.5</v>
      </c>
      <c r="L9" s="66">
        <f>ĐN72!G8</f>
        <v>7</v>
      </c>
      <c r="M9" s="70">
        <f>ĐN72!H8</f>
        <v>7.3432098765432103</v>
      </c>
      <c r="N9" s="30" t="str">
        <f t="shared" si="0"/>
        <v>Khá</v>
      </c>
      <c r="O9" s="153"/>
      <c r="P9" s="153"/>
      <c r="Q9" s="69"/>
    </row>
    <row r="10" spans="1:20" ht="21.75" customHeight="1" x14ac:dyDescent="0.25">
      <c r="A10" s="69">
        <v>4</v>
      </c>
      <c r="B10" s="81" t="s">
        <v>186</v>
      </c>
      <c r="C10" s="82" t="s">
        <v>18</v>
      </c>
      <c r="D10" s="69" t="s">
        <v>447</v>
      </c>
      <c r="E10" s="49" t="s">
        <v>374</v>
      </c>
      <c r="F10" s="62">
        <v>7</v>
      </c>
      <c r="G10" s="62">
        <v>8</v>
      </c>
      <c r="H10" s="62">
        <v>7</v>
      </c>
      <c r="I10" s="70">
        <f>ĐN72!D9</f>
        <v>6.5382716049382719</v>
      </c>
      <c r="J10" s="66">
        <f>ĐN72!E9</f>
        <v>8</v>
      </c>
      <c r="K10" s="66">
        <f>ĐN72!F9</f>
        <v>6</v>
      </c>
      <c r="L10" s="66">
        <f>ĐN72!G9</f>
        <v>6</v>
      </c>
      <c r="M10" s="70">
        <f>ĐN72!H9</f>
        <v>6.602469135802469</v>
      </c>
      <c r="N10" s="30" t="str">
        <f t="shared" si="0"/>
        <v>TB.Khá</v>
      </c>
      <c r="O10" s="153"/>
      <c r="P10" s="153"/>
      <c r="Q10" s="69"/>
    </row>
    <row r="11" spans="1:20" ht="21.75" customHeight="1" x14ac:dyDescent="0.25">
      <c r="A11" s="69">
        <v>5</v>
      </c>
      <c r="B11" s="81" t="s">
        <v>187</v>
      </c>
      <c r="C11" s="82" t="s">
        <v>139</v>
      </c>
      <c r="D11" s="69" t="s">
        <v>448</v>
      </c>
      <c r="E11" s="49" t="s">
        <v>374</v>
      </c>
      <c r="F11" s="62">
        <v>6</v>
      </c>
      <c r="G11" s="62">
        <v>8</v>
      </c>
      <c r="H11" s="62">
        <v>8</v>
      </c>
      <c r="I11" s="70">
        <f>ĐN72!D10</f>
        <v>5.9666666666666677</v>
      </c>
      <c r="J11" s="66">
        <f>ĐN72!E10</f>
        <v>8</v>
      </c>
      <c r="K11" s="66">
        <f>ĐN72!F10</f>
        <v>7.5</v>
      </c>
      <c r="L11" s="66">
        <f>ĐN72!G10</f>
        <v>6</v>
      </c>
      <c r="M11" s="70">
        <f>ĐN72!H10</f>
        <v>6.8166666666666673</v>
      </c>
      <c r="N11" s="30" t="str">
        <f t="shared" si="0"/>
        <v>TB.Khá</v>
      </c>
      <c r="O11" s="153"/>
      <c r="P11" s="153"/>
      <c r="Q11" s="69"/>
    </row>
    <row r="12" spans="1:20" ht="21.75" customHeight="1" x14ac:dyDescent="0.25">
      <c r="A12" s="69">
        <v>6</v>
      </c>
      <c r="B12" s="81" t="s">
        <v>188</v>
      </c>
      <c r="C12" s="82" t="s">
        <v>145</v>
      </c>
      <c r="D12" s="69" t="s">
        <v>449</v>
      </c>
      <c r="E12" s="49" t="s">
        <v>374</v>
      </c>
      <c r="F12" s="62">
        <v>7</v>
      </c>
      <c r="G12" s="62">
        <v>8</v>
      </c>
      <c r="H12" s="62">
        <v>7</v>
      </c>
      <c r="I12" s="70">
        <f>ĐN72!D11</f>
        <v>6.840740740740741</v>
      </c>
      <c r="J12" s="66">
        <f>ĐN72!E11</f>
        <v>8</v>
      </c>
      <c r="K12" s="66">
        <f>ĐN72!F11</f>
        <v>7</v>
      </c>
      <c r="L12" s="66">
        <f>ĐN72!G11</f>
        <v>7</v>
      </c>
      <c r="M12" s="70">
        <f>ĐN72!H11</f>
        <v>7.0870370370370379</v>
      </c>
      <c r="N12" s="30" t="str">
        <f t="shared" si="0"/>
        <v>Khá</v>
      </c>
      <c r="O12" s="153"/>
      <c r="P12" s="153"/>
      <c r="Q12" s="69"/>
    </row>
    <row r="13" spans="1:20" ht="21.75" customHeight="1" x14ac:dyDescent="0.25">
      <c r="A13" s="69">
        <v>7</v>
      </c>
      <c r="B13" s="81" t="s">
        <v>189</v>
      </c>
      <c r="C13" s="82" t="s">
        <v>26</v>
      </c>
      <c r="D13" s="83" t="s">
        <v>420</v>
      </c>
      <c r="E13" s="49" t="s">
        <v>374</v>
      </c>
      <c r="F13" s="62">
        <v>6</v>
      </c>
      <c r="G13" s="62">
        <v>8</v>
      </c>
      <c r="H13" s="62">
        <v>8</v>
      </c>
      <c r="I13" s="70">
        <f>ĐN72!D12</f>
        <v>6.1555555555555559</v>
      </c>
      <c r="J13" s="66">
        <f>ĐN72!E12</f>
        <v>7</v>
      </c>
      <c r="K13" s="66">
        <f>ĐN72!F12</f>
        <v>5.5</v>
      </c>
      <c r="L13" s="66">
        <f>ĐN72!G12</f>
        <v>6.5</v>
      </c>
      <c r="M13" s="70">
        <f>ĐN72!H12</f>
        <v>6.0777777777777784</v>
      </c>
      <c r="N13" s="30" t="str">
        <f t="shared" si="0"/>
        <v>TB.Khá</v>
      </c>
      <c r="O13" s="153"/>
      <c r="P13" s="153"/>
      <c r="Q13" s="69"/>
    </row>
    <row r="14" spans="1:20" ht="21.75" customHeight="1" x14ac:dyDescent="0.25">
      <c r="A14" s="69">
        <v>8</v>
      </c>
      <c r="B14" s="81" t="s">
        <v>190</v>
      </c>
      <c r="C14" s="82" t="s">
        <v>191</v>
      </c>
      <c r="D14" s="83" t="s">
        <v>450</v>
      </c>
      <c r="E14" s="49" t="s">
        <v>374</v>
      </c>
      <c r="F14" s="62">
        <v>7</v>
      </c>
      <c r="G14" s="62">
        <v>8</v>
      </c>
      <c r="H14" s="62">
        <v>8</v>
      </c>
      <c r="I14" s="70">
        <f>ĐN72!D13</f>
        <v>6.6074074074074076</v>
      </c>
      <c r="J14" s="66">
        <f>ĐN72!E13</f>
        <v>8</v>
      </c>
      <c r="K14" s="66">
        <f>ĐN72!F13</f>
        <v>6</v>
      </c>
      <c r="L14" s="66">
        <f>ĐN72!G13</f>
        <v>8</v>
      </c>
      <c r="M14" s="70">
        <f>ĐN72!H13</f>
        <v>6.6370370370370368</v>
      </c>
      <c r="N14" s="30" t="str">
        <f t="shared" si="0"/>
        <v>TB.Khá</v>
      </c>
      <c r="O14" s="153"/>
      <c r="P14" s="153"/>
      <c r="Q14" s="69"/>
    </row>
    <row r="15" spans="1:20" ht="21.75" customHeight="1" x14ac:dyDescent="0.25">
      <c r="A15" s="69">
        <v>9</v>
      </c>
      <c r="B15" s="81" t="s">
        <v>19</v>
      </c>
      <c r="C15" s="82" t="s">
        <v>104</v>
      </c>
      <c r="D15" s="84">
        <v>37063</v>
      </c>
      <c r="E15" s="49" t="s">
        <v>374</v>
      </c>
      <c r="F15" s="62">
        <v>8</v>
      </c>
      <c r="G15" s="62">
        <v>8</v>
      </c>
      <c r="H15" s="62">
        <v>8</v>
      </c>
      <c r="I15" s="70">
        <f>ĐN72!D14</f>
        <v>6.8086419753086416</v>
      </c>
      <c r="J15" s="66">
        <f>ĐN72!E14</f>
        <v>8</v>
      </c>
      <c r="K15" s="66">
        <f>ĐN72!F14</f>
        <v>6</v>
      </c>
      <c r="L15" s="66">
        <f>ĐN72!G14</f>
        <v>6</v>
      </c>
      <c r="M15" s="70">
        <f>ĐN72!H14</f>
        <v>6.7376543209876543</v>
      </c>
      <c r="N15" s="30" t="str">
        <f t="shared" si="0"/>
        <v>TB.Khá</v>
      </c>
      <c r="O15" s="153"/>
      <c r="P15" s="153"/>
      <c r="Q15" s="69"/>
    </row>
    <row r="16" spans="1:20" ht="21.75" customHeight="1" x14ac:dyDescent="0.25">
      <c r="A16" s="69">
        <v>10</v>
      </c>
      <c r="B16" s="81" t="s">
        <v>47</v>
      </c>
      <c r="C16" s="82" t="s">
        <v>192</v>
      </c>
      <c r="D16" s="84">
        <v>37089</v>
      </c>
      <c r="E16" s="49" t="s">
        <v>374</v>
      </c>
      <c r="F16" s="62">
        <v>7</v>
      </c>
      <c r="G16" s="62">
        <v>8</v>
      </c>
      <c r="H16" s="62">
        <v>8</v>
      </c>
      <c r="I16" s="70">
        <f>ĐN72!D15</f>
        <v>6.8666666666666671</v>
      </c>
      <c r="J16" s="66">
        <f>ĐN72!E15</f>
        <v>7</v>
      </c>
      <c r="K16" s="66">
        <f>ĐN72!F15</f>
        <v>7.5</v>
      </c>
      <c r="L16" s="66">
        <f>ĐN72!G15</f>
        <v>6</v>
      </c>
      <c r="M16" s="70">
        <f>ĐN72!H15</f>
        <v>7.1000000000000005</v>
      </c>
      <c r="N16" s="30" t="str">
        <f t="shared" si="0"/>
        <v>Khá</v>
      </c>
      <c r="O16" s="153"/>
      <c r="P16" s="153"/>
      <c r="Q16" s="69"/>
    </row>
    <row r="17" spans="1:20" ht="21.75" customHeight="1" x14ac:dyDescent="0.25">
      <c r="A17" s="69">
        <v>11</v>
      </c>
      <c r="B17" s="81" t="s">
        <v>25</v>
      </c>
      <c r="C17" s="82" t="s">
        <v>40</v>
      </c>
      <c r="D17" s="83" t="s">
        <v>451</v>
      </c>
      <c r="E17" s="49" t="s">
        <v>374</v>
      </c>
      <c r="F17" s="62">
        <v>6</v>
      </c>
      <c r="G17" s="62">
        <v>8</v>
      </c>
      <c r="H17" s="62">
        <v>8</v>
      </c>
      <c r="I17" s="70">
        <f>ĐN72!D16</f>
        <v>6.6320987654320991</v>
      </c>
      <c r="J17" s="66">
        <f>ĐN72!E16</f>
        <v>8</v>
      </c>
      <c r="K17" s="66">
        <f>ĐN72!F16</f>
        <v>7</v>
      </c>
      <c r="L17" s="66">
        <f>ĐN72!G16</f>
        <v>7.5</v>
      </c>
      <c r="M17" s="70">
        <f>ĐN72!H16</f>
        <v>6.9827160493827165</v>
      </c>
      <c r="N17" s="30" t="str">
        <f t="shared" si="0"/>
        <v>Khá</v>
      </c>
      <c r="O17" s="153"/>
      <c r="P17" s="153"/>
      <c r="Q17" s="69"/>
    </row>
    <row r="18" spans="1:20" ht="21.75" customHeight="1" x14ac:dyDescent="0.25">
      <c r="A18" s="69">
        <v>12</v>
      </c>
      <c r="B18" s="81" t="s">
        <v>193</v>
      </c>
      <c r="C18" s="82" t="s">
        <v>110</v>
      </c>
      <c r="D18" s="84">
        <v>36963</v>
      </c>
      <c r="E18" s="49" t="s">
        <v>374</v>
      </c>
      <c r="F18" s="62">
        <v>9</v>
      </c>
      <c r="G18" s="62">
        <v>9</v>
      </c>
      <c r="H18" s="62">
        <v>9</v>
      </c>
      <c r="I18" s="70">
        <f>ĐN72!D17</f>
        <v>6.6567901234567906</v>
      </c>
      <c r="J18" s="66">
        <f>ĐN72!E17</f>
        <v>8</v>
      </c>
      <c r="K18" s="66">
        <f>ĐN72!F17</f>
        <v>7</v>
      </c>
      <c r="L18" s="66">
        <f>ĐN72!G17</f>
        <v>7.5</v>
      </c>
      <c r="M18" s="70">
        <f>ĐN72!H17</f>
        <v>6.9950617283950622</v>
      </c>
      <c r="N18" s="30" t="str">
        <f t="shared" si="0"/>
        <v>Khá</v>
      </c>
      <c r="O18" s="153"/>
      <c r="P18" s="153"/>
      <c r="Q18" s="69"/>
    </row>
    <row r="19" spans="1:20" ht="21.75" customHeight="1" x14ac:dyDescent="0.25">
      <c r="A19" s="69">
        <v>13</v>
      </c>
      <c r="B19" s="81" t="s">
        <v>194</v>
      </c>
      <c r="C19" s="82" t="s">
        <v>112</v>
      </c>
      <c r="D19" s="84">
        <v>37052</v>
      </c>
      <c r="E19" s="49" t="s">
        <v>374</v>
      </c>
      <c r="F19" s="62">
        <v>6</v>
      </c>
      <c r="G19" s="62">
        <v>8</v>
      </c>
      <c r="H19" s="62">
        <v>7</v>
      </c>
      <c r="I19" s="70">
        <f>ĐN72!D18</f>
        <v>6.3925925925925906</v>
      </c>
      <c r="J19" s="66">
        <f>ĐN72!E18</f>
        <v>8</v>
      </c>
      <c r="K19" s="66">
        <f>ĐN72!F18</f>
        <v>7.5</v>
      </c>
      <c r="L19" s="66">
        <f>ĐN72!G18</f>
        <v>7</v>
      </c>
      <c r="M19" s="70">
        <f>ĐN72!H18</f>
        <v>7.0296296296296283</v>
      </c>
      <c r="N19" s="30" t="str">
        <f t="shared" si="0"/>
        <v>Khá</v>
      </c>
      <c r="O19" s="153"/>
      <c r="P19" s="153"/>
      <c r="Q19" s="69"/>
    </row>
    <row r="20" spans="1:20" ht="21.75" customHeight="1" x14ac:dyDescent="0.25">
      <c r="A20" s="69">
        <v>14</v>
      </c>
      <c r="B20" s="81" t="s">
        <v>47</v>
      </c>
      <c r="C20" s="82" t="s">
        <v>195</v>
      </c>
      <c r="D20" s="84">
        <v>36819</v>
      </c>
      <c r="E20" s="49" t="s">
        <v>374</v>
      </c>
      <c r="F20" s="62">
        <v>6</v>
      </c>
      <c r="G20" s="62">
        <v>8</v>
      </c>
      <c r="H20" s="62">
        <v>8</v>
      </c>
      <c r="I20" s="70">
        <f>ĐN72!D19</f>
        <v>6.2654320987654319</v>
      </c>
      <c r="J20" s="66">
        <f>ĐN72!E19</f>
        <v>5</v>
      </c>
      <c r="K20" s="66">
        <f>ĐN72!F19</f>
        <v>6</v>
      </c>
      <c r="L20" s="66">
        <f>ĐN72!G19</f>
        <v>6</v>
      </c>
      <c r="M20" s="70">
        <f>ĐN72!H19</f>
        <v>5.9660493827160499</v>
      </c>
      <c r="N20" s="30" t="str">
        <f t="shared" si="0"/>
        <v>TB.Khá</v>
      </c>
      <c r="O20" s="153"/>
      <c r="P20" s="153"/>
      <c r="Q20" s="69"/>
    </row>
    <row r="21" spans="1:20" ht="21.75" customHeight="1" x14ac:dyDescent="0.25">
      <c r="A21" s="69">
        <v>15</v>
      </c>
      <c r="B21" s="81" t="s">
        <v>48</v>
      </c>
      <c r="C21" s="82" t="s">
        <v>121</v>
      </c>
      <c r="D21" s="84">
        <v>37119</v>
      </c>
      <c r="E21" s="49" t="s">
        <v>374</v>
      </c>
      <c r="F21" s="62">
        <v>6</v>
      </c>
      <c r="G21" s="62">
        <v>8</v>
      </c>
      <c r="H21" s="62">
        <v>8</v>
      </c>
      <c r="I21" s="70">
        <f>ĐN72!D20</f>
        <v>6.42469135802469</v>
      </c>
      <c r="J21" s="66">
        <f>ĐN72!E20</f>
        <v>6</v>
      </c>
      <c r="K21" s="66">
        <f>ĐN72!F20</f>
        <v>7</v>
      </c>
      <c r="L21" s="66">
        <f>ĐN72!G20</f>
        <v>6.5</v>
      </c>
      <c r="M21" s="70">
        <f>ĐN72!H20</f>
        <v>6.5456790123456789</v>
      </c>
      <c r="N21" s="30" t="str">
        <f t="shared" si="0"/>
        <v>TB.Khá</v>
      </c>
      <c r="O21" s="153"/>
      <c r="P21" s="153"/>
      <c r="Q21" s="69"/>
    </row>
    <row r="22" spans="1:20" ht="21.75" customHeight="1" x14ac:dyDescent="0.25">
      <c r="A22" s="69">
        <v>16</v>
      </c>
      <c r="B22" s="81" t="s">
        <v>81</v>
      </c>
      <c r="C22" s="82" t="s">
        <v>196</v>
      </c>
      <c r="D22" s="83" t="s">
        <v>452</v>
      </c>
      <c r="E22" s="49" t="s">
        <v>374</v>
      </c>
      <c r="F22" s="62">
        <v>6</v>
      </c>
      <c r="G22" s="62">
        <v>8</v>
      </c>
      <c r="H22" s="62">
        <v>8</v>
      </c>
      <c r="I22" s="70">
        <f>ĐN72!D21</f>
        <v>6.3493827160493819</v>
      </c>
      <c r="J22" s="66">
        <f>ĐN72!E21</f>
        <v>6</v>
      </c>
      <c r="K22" s="66">
        <f>ĐN72!F21</f>
        <v>6.5</v>
      </c>
      <c r="L22" s="66">
        <f>ĐN72!G21</f>
        <v>7</v>
      </c>
      <c r="M22" s="70">
        <f>ĐN72!H21</f>
        <v>6.341358024691357</v>
      </c>
      <c r="N22" s="30" t="str">
        <f t="shared" si="0"/>
        <v>TB.Khá</v>
      </c>
      <c r="O22" s="153"/>
      <c r="P22" s="153"/>
      <c r="Q22" s="69"/>
    </row>
    <row r="23" spans="1:20" ht="21.75" customHeight="1" x14ac:dyDescent="0.25">
      <c r="A23" s="69">
        <v>17</v>
      </c>
      <c r="B23" s="81" t="s">
        <v>197</v>
      </c>
      <c r="C23" s="82" t="s">
        <v>198</v>
      </c>
      <c r="D23" s="83" t="s">
        <v>453</v>
      </c>
      <c r="E23" s="49" t="s">
        <v>374</v>
      </c>
      <c r="F23" s="62">
        <v>7</v>
      </c>
      <c r="G23" s="62">
        <v>8</v>
      </c>
      <c r="H23" s="62">
        <v>7</v>
      </c>
      <c r="I23" s="70">
        <f>ĐN72!D22</f>
        <v>6.8419753086419757</v>
      </c>
      <c r="J23" s="66">
        <f>ĐN72!E22</f>
        <v>7</v>
      </c>
      <c r="K23" s="66">
        <f>ĐN72!F22</f>
        <v>7</v>
      </c>
      <c r="L23" s="66">
        <f>ĐN72!G22</f>
        <v>8</v>
      </c>
      <c r="M23" s="70">
        <f>ĐN72!H22</f>
        <v>6.9209876543209878</v>
      </c>
      <c r="N23" s="30" t="str">
        <f t="shared" si="0"/>
        <v>TB.Khá</v>
      </c>
      <c r="O23" s="154"/>
      <c r="P23" s="154"/>
      <c r="Q23" s="69"/>
    </row>
    <row r="24" spans="1:20" ht="21.75" customHeight="1" x14ac:dyDescent="0.25">
      <c r="A24" s="69">
        <v>18</v>
      </c>
      <c r="B24" s="81" t="s">
        <v>199</v>
      </c>
      <c r="C24" s="82" t="s">
        <v>172</v>
      </c>
      <c r="D24" s="69" t="s">
        <v>391</v>
      </c>
      <c r="E24" s="49" t="s">
        <v>446</v>
      </c>
      <c r="F24" s="62">
        <v>6</v>
      </c>
      <c r="G24" s="62">
        <v>8</v>
      </c>
      <c r="H24" s="62">
        <v>8</v>
      </c>
      <c r="I24" s="70">
        <f>ĐN72!D23</f>
        <v>6.529629629629631</v>
      </c>
      <c r="J24" s="66">
        <f>ĐN72!E23</f>
        <v>8</v>
      </c>
      <c r="K24" s="66">
        <f>ĐN72!F23</f>
        <v>6</v>
      </c>
      <c r="L24" s="66">
        <f>ĐN72!G23</f>
        <v>6.5</v>
      </c>
      <c r="M24" s="70">
        <f>ĐN72!H23</f>
        <v>6.5981481481481481</v>
      </c>
      <c r="N24" s="30" t="str">
        <f t="shared" si="0"/>
        <v>TB.Khá</v>
      </c>
      <c r="O24" s="158" t="s">
        <v>455</v>
      </c>
      <c r="P24" s="158" t="s">
        <v>444</v>
      </c>
      <c r="Q24" s="69"/>
    </row>
    <row r="25" spans="1:20" ht="21.75" customHeight="1" x14ac:dyDescent="0.25">
      <c r="A25" s="69">
        <v>19</v>
      </c>
      <c r="B25" s="81" t="s">
        <v>25</v>
      </c>
      <c r="C25" s="82" t="s">
        <v>200</v>
      </c>
      <c r="D25" s="69" t="s">
        <v>454</v>
      </c>
      <c r="E25" s="49" t="s">
        <v>374</v>
      </c>
      <c r="F25" s="62">
        <v>6</v>
      </c>
      <c r="G25" s="62">
        <v>8</v>
      </c>
      <c r="H25" s="62">
        <v>8</v>
      </c>
      <c r="I25" s="70">
        <f>ĐN72!D24</f>
        <v>6.9197530864197532</v>
      </c>
      <c r="J25" s="66">
        <f>ĐN72!E24</f>
        <v>8</v>
      </c>
      <c r="K25" s="66">
        <f>ĐN72!F24</f>
        <v>8</v>
      </c>
      <c r="L25" s="66">
        <f>ĐN72!G24</f>
        <v>6</v>
      </c>
      <c r="M25" s="70">
        <f>ĐN72!H24</f>
        <v>7.4598765432098766</v>
      </c>
      <c r="N25" s="30" t="str">
        <f t="shared" si="0"/>
        <v>Khá</v>
      </c>
      <c r="O25" s="153"/>
      <c r="P25" s="153"/>
      <c r="Q25" s="69"/>
    </row>
    <row r="26" spans="1:20" ht="21.75" customHeight="1" x14ac:dyDescent="0.25">
      <c r="A26" s="69">
        <v>20</v>
      </c>
      <c r="B26" s="81" t="s">
        <v>47</v>
      </c>
      <c r="C26" s="82" t="s">
        <v>200</v>
      </c>
      <c r="D26" s="84">
        <v>37044</v>
      </c>
      <c r="E26" s="49" t="s">
        <v>374</v>
      </c>
      <c r="F26" s="62">
        <v>7</v>
      </c>
      <c r="G26" s="62">
        <v>8</v>
      </c>
      <c r="H26" s="62">
        <v>8</v>
      </c>
      <c r="I26" s="70">
        <f>ĐN72!D25</f>
        <v>6.5913580246913579</v>
      </c>
      <c r="J26" s="66">
        <f>ĐN72!E25</f>
        <v>7</v>
      </c>
      <c r="K26" s="66">
        <f>ĐN72!F25</f>
        <v>6.5</v>
      </c>
      <c r="L26" s="66">
        <f>ĐN72!G25</f>
        <v>8</v>
      </c>
      <c r="M26" s="70">
        <f>ĐN72!H25</f>
        <v>6.629012345679012</v>
      </c>
      <c r="N26" s="30" t="str">
        <f t="shared" si="0"/>
        <v>TB.Khá</v>
      </c>
      <c r="O26" s="153"/>
      <c r="P26" s="153"/>
      <c r="Q26" s="69"/>
    </row>
    <row r="27" spans="1:20" ht="21.75" customHeight="1" x14ac:dyDescent="0.25">
      <c r="A27" s="69">
        <v>21</v>
      </c>
      <c r="B27" s="81" t="s">
        <v>48</v>
      </c>
      <c r="C27" s="82" t="s">
        <v>62</v>
      </c>
      <c r="D27" s="69" t="s">
        <v>426</v>
      </c>
      <c r="E27" s="49" t="s">
        <v>374</v>
      </c>
      <c r="F27" s="62">
        <v>8</v>
      </c>
      <c r="G27" s="62">
        <v>8</v>
      </c>
      <c r="H27" s="62">
        <v>8</v>
      </c>
      <c r="I27" s="70">
        <f>ĐN72!D26</f>
        <v>7.064197530864198</v>
      </c>
      <c r="J27" s="66">
        <f>ĐN72!E26</f>
        <v>7</v>
      </c>
      <c r="K27" s="66">
        <f>ĐN72!F26</f>
        <v>8</v>
      </c>
      <c r="L27" s="66">
        <f>ĐN72!G26</f>
        <v>8</v>
      </c>
      <c r="M27" s="70">
        <f>ĐN72!H26</f>
        <v>7.3654320987654316</v>
      </c>
      <c r="N27" s="30" t="str">
        <f t="shared" si="0"/>
        <v>Khá</v>
      </c>
      <c r="O27" s="154"/>
      <c r="P27" s="154"/>
      <c r="Q27" s="69"/>
    </row>
    <row r="28" spans="1:20" ht="20.25" customHeight="1" x14ac:dyDescent="0.25">
      <c r="A28" s="79" t="s">
        <v>575</v>
      </c>
      <c r="B28" s="59"/>
      <c r="C28" s="75"/>
      <c r="D28" s="53"/>
      <c r="E28" s="97" t="s">
        <v>586</v>
      </c>
      <c r="F28" s="67"/>
      <c r="G28" s="67"/>
      <c r="J28" s="75"/>
      <c r="K28" s="68"/>
      <c r="L28" s="68"/>
      <c r="M28" s="72"/>
      <c r="N28" s="52"/>
      <c r="O28" s="52"/>
      <c r="P28" s="52"/>
      <c r="Q28" s="52"/>
      <c r="R28" s="55" t="s">
        <v>569</v>
      </c>
      <c r="S28" s="76">
        <f>COUNTIF($N$7:$N$40,"Giỏi")</f>
        <v>0</v>
      </c>
      <c r="T28" s="63">
        <f>S28/$S$33*100</f>
        <v>0</v>
      </c>
    </row>
    <row r="29" spans="1:20" ht="20.25" customHeight="1" x14ac:dyDescent="0.25">
      <c r="A29" s="95" t="s">
        <v>576</v>
      </c>
      <c r="B29" s="59"/>
      <c r="D29" s="53"/>
      <c r="E29" s="97" t="s">
        <v>586</v>
      </c>
      <c r="F29" s="67"/>
      <c r="G29" s="67"/>
      <c r="J29" s="75"/>
      <c r="K29" s="68"/>
      <c r="L29" s="68"/>
      <c r="M29" s="72"/>
      <c r="P29" s="52"/>
      <c r="Q29" s="52"/>
      <c r="R29" s="55" t="s">
        <v>381</v>
      </c>
      <c r="S29" s="76">
        <f>COUNTIF($N$7:$N$40,"Khá")</f>
        <v>10</v>
      </c>
      <c r="T29" s="63">
        <f t="shared" ref="T29:T33" si="1">S29/$S$33*100</f>
        <v>47.619047619047613</v>
      </c>
    </row>
    <row r="30" spans="1:20" ht="20.25" customHeight="1" x14ac:dyDescent="0.25">
      <c r="A30" s="95" t="s">
        <v>574</v>
      </c>
      <c r="B30" s="59"/>
      <c r="C30" s="75"/>
      <c r="D30" s="53"/>
      <c r="E30" s="75" t="s">
        <v>587</v>
      </c>
      <c r="F30" s="96"/>
      <c r="G30" s="67"/>
      <c r="H30" s="67"/>
      <c r="J30" s="77"/>
      <c r="K30" s="75" t="s">
        <v>588</v>
      </c>
      <c r="M30" s="72"/>
      <c r="P30" s="52"/>
      <c r="Q30" s="52"/>
      <c r="R30" s="55" t="s">
        <v>568</v>
      </c>
      <c r="S30" s="76">
        <f>COUNTIF($N$7:$N$40,"TB.Khá")</f>
        <v>11</v>
      </c>
      <c r="T30" s="63">
        <f t="shared" si="1"/>
        <v>52.380952380952387</v>
      </c>
    </row>
    <row r="31" spans="1:20" ht="20.25" customHeight="1" x14ac:dyDescent="0.25">
      <c r="H31" s="180" t="s">
        <v>573</v>
      </c>
      <c r="I31" s="180"/>
      <c r="J31" s="180"/>
      <c r="K31" s="180"/>
      <c r="L31" s="180"/>
      <c r="M31" s="180"/>
      <c r="N31" s="180"/>
      <c r="O31" s="180"/>
      <c r="P31" s="180"/>
      <c r="Q31" s="180"/>
      <c r="R31" s="55" t="s">
        <v>378</v>
      </c>
      <c r="S31" s="76">
        <f>COUNTIF($N$7:$N$40,"Trung bình")</f>
        <v>0</v>
      </c>
      <c r="T31" s="63">
        <f t="shared" si="1"/>
        <v>0</v>
      </c>
    </row>
    <row r="32" spans="1:20" ht="20.25" customHeight="1" x14ac:dyDescent="0.25">
      <c r="A32" s="181" t="s">
        <v>572</v>
      </c>
      <c r="B32" s="181"/>
      <c r="C32" s="181"/>
      <c r="D32" s="181"/>
      <c r="H32" s="177" t="s">
        <v>73</v>
      </c>
      <c r="I32" s="177"/>
      <c r="J32" s="177"/>
      <c r="K32" s="177"/>
      <c r="L32" s="177"/>
      <c r="M32" s="177"/>
      <c r="N32" s="177"/>
      <c r="O32" s="177"/>
      <c r="P32" s="177"/>
      <c r="Q32" s="177"/>
      <c r="R32" s="55" t="s">
        <v>570</v>
      </c>
      <c r="S32" s="76">
        <f>COUNTIF($N$7:$N$40,"Kém")</f>
        <v>0</v>
      </c>
      <c r="T32" s="63">
        <f t="shared" si="1"/>
        <v>0</v>
      </c>
    </row>
    <row r="33" spans="1:20" ht="20.25" customHeight="1" x14ac:dyDescent="0.25">
      <c r="R33" s="55" t="s">
        <v>571</v>
      </c>
      <c r="S33" s="55">
        <f>SUM(S28:S32)</f>
        <v>21</v>
      </c>
      <c r="T33" s="63">
        <f t="shared" si="1"/>
        <v>100</v>
      </c>
    </row>
    <row r="34" spans="1:20" ht="20.25" customHeight="1" x14ac:dyDescent="0.25"/>
    <row r="35" spans="1:20" ht="20.25" customHeight="1" x14ac:dyDescent="0.25"/>
    <row r="36" spans="1:20" ht="20.25" customHeight="1" x14ac:dyDescent="0.25">
      <c r="A36" s="177" t="s">
        <v>406</v>
      </c>
      <c r="B36" s="177"/>
      <c r="C36" s="177"/>
      <c r="D36" s="177"/>
      <c r="H36" s="177" t="s">
        <v>74</v>
      </c>
      <c r="I36" s="177"/>
      <c r="J36" s="177"/>
      <c r="K36" s="177"/>
      <c r="L36" s="177"/>
      <c r="M36" s="177"/>
      <c r="N36" s="177"/>
      <c r="O36" s="177"/>
      <c r="P36" s="177"/>
      <c r="Q36" s="177"/>
    </row>
  </sheetData>
  <mergeCells count="25"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  <mergeCell ref="H31:Q31"/>
    <mergeCell ref="A32:D32"/>
    <mergeCell ref="H32:Q32"/>
    <mergeCell ref="A36:D36"/>
    <mergeCell ref="H36:Q36"/>
    <mergeCell ref="O7:O23"/>
    <mergeCell ref="P7:P23"/>
    <mergeCell ref="O24:O27"/>
    <mergeCell ref="P24:P27"/>
    <mergeCell ref="M4:M6"/>
    <mergeCell ref="N4:N6"/>
    <mergeCell ref="O4:O6"/>
    <mergeCell ref="P4:P6"/>
  </mergeCells>
  <pageMargins left="0.9" right="0.57999999999999996" top="0.57999999999999996" bottom="0.57999999999999996" header="0.3" footer="0.3"/>
  <pageSetup paperSize="9" scale="90" fitToHeight="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40"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57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8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589</v>
      </c>
      <c r="D3" s="98"/>
      <c r="E3" s="98"/>
      <c r="F3" s="98"/>
      <c r="G3" s="98"/>
      <c r="H3" s="98"/>
      <c r="I3" s="99" t="s">
        <v>590</v>
      </c>
      <c r="P3" s="98"/>
      <c r="Q3" s="98"/>
      <c r="T3" s="101"/>
    </row>
    <row r="4" spans="1:20" s="56" customFormat="1" ht="19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19.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19.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19.5" customHeight="1" x14ac:dyDescent="0.25">
      <c r="A7" s="69">
        <v>1</v>
      </c>
      <c r="B7" s="46" t="s">
        <v>134</v>
      </c>
      <c r="C7" s="47" t="s">
        <v>78</v>
      </c>
      <c r="D7" s="80" t="s">
        <v>456</v>
      </c>
      <c r="E7" s="49" t="s">
        <v>411</v>
      </c>
      <c r="F7" s="62">
        <v>6.4</v>
      </c>
      <c r="G7" s="62">
        <v>7</v>
      </c>
      <c r="H7" s="62">
        <v>6.5</v>
      </c>
      <c r="I7" s="70">
        <f>ĐL71!D6</f>
        <v>6.1332417582417582</v>
      </c>
      <c r="J7" s="66">
        <f>ĐL71!E6</f>
        <v>8</v>
      </c>
      <c r="K7" s="66">
        <f>ĐL71!F6</f>
        <v>6</v>
      </c>
      <c r="L7" s="66">
        <f>ĐL71!G6</f>
        <v>8</v>
      </c>
      <c r="M7" s="70">
        <f>ĐL71!H6</f>
        <v>6.3999542124542117</v>
      </c>
      <c r="N7" s="30" t="str">
        <f t="shared" ref="N7:N42" si="0">IF(M7&lt;3.95,"Kém",IF(M7&lt;4.95,"Yếu",IF(M7&lt;5.95,"Trung bình",IF(M7&lt;6.95,"TB.Khá",IF(M7&lt;7.95,"Khá","Giỏi")))))</f>
        <v>TB.Khá</v>
      </c>
      <c r="O7" s="159" t="s">
        <v>486</v>
      </c>
      <c r="P7" s="160" t="s">
        <v>487</v>
      </c>
      <c r="Q7" s="69"/>
    </row>
    <row r="8" spans="1:20" ht="19.5" customHeight="1" x14ac:dyDescent="0.25">
      <c r="A8" s="69">
        <v>2</v>
      </c>
      <c r="B8" s="46" t="s">
        <v>135</v>
      </c>
      <c r="C8" s="47" t="s">
        <v>78</v>
      </c>
      <c r="D8" s="80" t="s">
        <v>396</v>
      </c>
      <c r="E8" s="49" t="s">
        <v>411</v>
      </c>
      <c r="F8" s="62">
        <v>6.8</v>
      </c>
      <c r="G8" s="62">
        <v>8</v>
      </c>
      <c r="H8" s="62">
        <v>6.5</v>
      </c>
      <c r="I8" s="70">
        <f>ĐL71!D7</f>
        <v>6.7131868131868133</v>
      </c>
      <c r="J8" s="66">
        <f>ĐL71!E7</f>
        <v>8</v>
      </c>
      <c r="K8" s="66">
        <f>ĐL71!F7</f>
        <v>6</v>
      </c>
      <c r="L8" s="66">
        <f>ĐL71!G7</f>
        <v>6</v>
      </c>
      <c r="M8" s="70">
        <f>ĐL71!H7</f>
        <v>6.6899267399267401</v>
      </c>
      <c r="N8" s="30" t="str">
        <f t="shared" si="0"/>
        <v>TB.Khá</v>
      </c>
      <c r="O8" s="159"/>
      <c r="P8" s="160"/>
      <c r="Q8" s="69"/>
    </row>
    <row r="9" spans="1:20" ht="19.5" customHeight="1" x14ac:dyDescent="0.25">
      <c r="A9" s="69">
        <v>3</v>
      </c>
      <c r="B9" s="46" t="s">
        <v>136</v>
      </c>
      <c r="C9" s="47" t="s">
        <v>137</v>
      </c>
      <c r="D9" s="80" t="s">
        <v>457</v>
      </c>
      <c r="E9" s="49" t="s">
        <v>411</v>
      </c>
      <c r="F9" s="62">
        <v>7.6</v>
      </c>
      <c r="G9" s="62">
        <v>7.5</v>
      </c>
      <c r="H9" s="62">
        <v>7</v>
      </c>
      <c r="I9" s="70">
        <f>ĐL71!D8</f>
        <v>6.0163461538461522</v>
      </c>
      <c r="J9" s="66">
        <f>ĐL71!E8</f>
        <v>7</v>
      </c>
      <c r="K9" s="66">
        <f>ĐL71!F8</f>
        <v>6</v>
      </c>
      <c r="L9" s="66">
        <f>ĐL71!G8</f>
        <v>6</v>
      </c>
      <c r="M9" s="70">
        <f>ĐL71!H8</f>
        <v>6.1748397435897431</v>
      </c>
      <c r="N9" s="30" t="str">
        <f t="shared" si="0"/>
        <v>TB.Khá</v>
      </c>
      <c r="O9" s="159"/>
      <c r="P9" s="160"/>
      <c r="Q9" s="69"/>
    </row>
    <row r="10" spans="1:20" ht="19.5" customHeight="1" x14ac:dyDescent="0.25">
      <c r="A10" s="69">
        <v>4</v>
      </c>
      <c r="B10" s="46" t="s">
        <v>138</v>
      </c>
      <c r="C10" s="47" t="s">
        <v>139</v>
      </c>
      <c r="D10" s="80" t="s">
        <v>458</v>
      </c>
      <c r="E10" s="49" t="s">
        <v>411</v>
      </c>
      <c r="F10" s="62">
        <v>6</v>
      </c>
      <c r="G10" s="62">
        <v>6.5</v>
      </c>
      <c r="H10" s="62">
        <v>5.5</v>
      </c>
      <c r="I10" s="70">
        <f>ĐL71!D9</f>
        <v>5.9001373626373628</v>
      </c>
      <c r="J10" s="66">
        <f>ĐL71!E9</f>
        <v>6.5</v>
      </c>
      <c r="K10" s="66">
        <f>ĐL71!F9</f>
        <v>5</v>
      </c>
      <c r="L10" s="66">
        <f>ĐL71!G9</f>
        <v>6</v>
      </c>
      <c r="M10" s="70">
        <f>ĐL71!H9</f>
        <v>5.7000686813186805</v>
      </c>
      <c r="N10" s="30" t="str">
        <f t="shared" si="0"/>
        <v>Trung bình</v>
      </c>
      <c r="O10" s="159"/>
      <c r="P10" s="160"/>
      <c r="Q10" s="69"/>
    </row>
    <row r="11" spans="1:20" ht="19.5" customHeight="1" x14ac:dyDescent="0.25">
      <c r="A11" s="69">
        <v>5</v>
      </c>
      <c r="B11" s="46" t="s">
        <v>140</v>
      </c>
      <c r="C11" s="47" t="s">
        <v>141</v>
      </c>
      <c r="D11" s="80" t="s">
        <v>459</v>
      </c>
      <c r="E11" s="49" t="s">
        <v>460</v>
      </c>
      <c r="F11" s="62">
        <v>6.8</v>
      </c>
      <c r="G11" s="62">
        <v>6</v>
      </c>
      <c r="H11" s="62">
        <v>6.5</v>
      </c>
      <c r="I11" s="70">
        <f>ĐL71!D10</f>
        <v>7.1745879120879135</v>
      </c>
      <c r="J11" s="66">
        <f>ĐL71!E10</f>
        <v>8.5</v>
      </c>
      <c r="K11" s="66">
        <f>ĐL71!F10</f>
        <v>9</v>
      </c>
      <c r="L11" s="66">
        <f>ĐL71!G10</f>
        <v>8</v>
      </c>
      <c r="M11" s="70">
        <f>ĐL71!H10</f>
        <v>8.0039606227106237</v>
      </c>
      <c r="N11" s="30" t="str">
        <f t="shared" si="0"/>
        <v>Giỏi</v>
      </c>
      <c r="O11" s="159"/>
      <c r="P11" s="160"/>
      <c r="Q11" s="69"/>
    </row>
    <row r="12" spans="1:20" ht="19.5" customHeight="1" x14ac:dyDescent="0.25">
      <c r="A12" s="69">
        <v>6</v>
      </c>
      <c r="B12" s="46" t="s">
        <v>142</v>
      </c>
      <c r="C12" s="47" t="s">
        <v>143</v>
      </c>
      <c r="D12" s="80" t="s">
        <v>461</v>
      </c>
      <c r="E12" s="49" t="s">
        <v>411</v>
      </c>
      <c r="F12" s="62">
        <v>6</v>
      </c>
      <c r="G12" s="62">
        <v>7</v>
      </c>
      <c r="H12" s="62">
        <v>6</v>
      </c>
      <c r="I12" s="70">
        <f>ĐL71!D11</f>
        <v>6.6773351648351662</v>
      </c>
      <c r="J12" s="66">
        <f>ĐL71!E11</f>
        <v>7.5</v>
      </c>
      <c r="K12" s="66">
        <f>ĐL71!F11</f>
        <v>8</v>
      </c>
      <c r="L12" s="66">
        <f>ĐL71!G11</f>
        <v>7</v>
      </c>
      <c r="M12" s="70">
        <f>ĐL71!H11</f>
        <v>7.2553342490842496</v>
      </c>
      <c r="N12" s="30" t="str">
        <f t="shared" si="0"/>
        <v>Khá</v>
      </c>
      <c r="O12" s="159"/>
      <c r="P12" s="160"/>
      <c r="Q12" s="69"/>
    </row>
    <row r="13" spans="1:20" ht="19.5" customHeight="1" x14ac:dyDescent="0.25">
      <c r="A13" s="69">
        <v>7</v>
      </c>
      <c r="B13" s="46" t="s">
        <v>144</v>
      </c>
      <c r="C13" s="47" t="s">
        <v>145</v>
      </c>
      <c r="D13" s="80" t="s">
        <v>462</v>
      </c>
      <c r="E13" s="49" t="s">
        <v>411</v>
      </c>
      <c r="F13" s="62">
        <v>6</v>
      </c>
      <c r="G13" s="62">
        <v>7</v>
      </c>
      <c r="H13" s="62">
        <v>6</v>
      </c>
      <c r="I13" s="70">
        <f>ĐL71!D12</f>
        <v>7.2016483516483509</v>
      </c>
      <c r="J13" s="66">
        <f>ĐL71!E12</f>
        <v>8</v>
      </c>
      <c r="K13" s="66">
        <f>ĐL71!F12</f>
        <v>9</v>
      </c>
      <c r="L13" s="66">
        <f>ĐL71!G12</f>
        <v>7.5</v>
      </c>
      <c r="M13" s="70">
        <f>ĐL71!H12</f>
        <v>7.9341575091575081</v>
      </c>
      <c r="N13" s="30" t="str">
        <f t="shared" si="0"/>
        <v>Khá</v>
      </c>
      <c r="O13" s="159"/>
      <c r="P13" s="160"/>
      <c r="Q13" s="69"/>
    </row>
    <row r="14" spans="1:20" ht="19.5" customHeight="1" x14ac:dyDescent="0.25">
      <c r="A14" s="69">
        <v>8</v>
      </c>
      <c r="B14" s="46" t="s">
        <v>146</v>
      </c>
      <c r="C14" s="47" t="s">
        <v>26</v>
      </c>
      <c r="D14" s="80" t="s">
        <v>463</v>
      </c>
      <c r="E14" s="49" t="s">
        <v>411</v>
      </c>
      <c r="F14" s="62">
        <v>7.6</v>
      </c>
      <c r="G14" s="62">
        <v>6.5</v>
      </c>
      <c r="H14" s="62">
        <v>6.5</v>
      </c>
      <c r="I14" s="70">
        <f>ĐL71!D13</f>
        <v>6.5596153846153848</v>
      </c>
      <c r="J14" s="66">
        <f>ĐL71!E13</f>
        <v>8</v>
      </c>
      <c r="K14" s="66">
        <f>ĐL71!F13</f>
        <v>7</v>
      </c>
      <c r="L14" s="66">
        <f>ĐL71!G13</f>
        <v>7</v>
      </c>
      <c r="M14" s="70">
        <f>ĐL71!H13</f>
        <v>6.9464743589743589</v>
      </c>
      <c r="N14" s="30" t="str">
        <f t="shared" si="0"/>
        <v>TB.Khá</v>
      </c>
      <c r="O14" s="159"/>
      <c r="P14" s="160"/>
      <c r="Q14" s="69"/>
    </row>
    <row r="15" spans="1:20" ht="19.5" customHeight="1" x14ac:dyDescent="0.25">
      <c r="A15" s="69">
        <v>9</v>
      </c>
      <c r="B15" s="46" t="s">
        <v>147</v>
      </c>
      <c r="C15" s="47" t="s">
        <v>26</v>
      </c>
      <c r="D15" s="80" t="s">
        <v>464</v>
      </c>
      <c r="E15" s="49" t="s">
        <v>411</v>
      </c>
      <c r="F15" s="62">
        <v>6.4</v>
      </c>
      <c r="G15" s="62">
        <v>7</v>
      </c>
      <c r="H15" s="62">
        <v>6.5</v>
      </c>
      <c r="I15" s="70">
        <f>ĐL71!D14</f>
        <v>6.6432692307692305</v>
      </c>
      <c r="J15" s="66">
        <f>ĐL71!E14</f>
        <v>7</v>
      </c>
      <c r="K15" s="66">
        <f>ĐL71!F14</f>
        <v>7</v>
      </c>
      <c r="L15" s="66">
        <f>ĐL71!G14</f>
        <v>6</v>
      </c>
      <c r="M15" s="70">
        <f>ĐL71!H14</f>
        <v>6.8216346153846148</v>
      </c>
      <c r="N15" s="30" t="str">
        <f t="shared" si="0"/>
        <v>TB.Khá</v>
      </c>
      <c r="O15" s="159"/>
      <c r="P15" s="160"/>
      <c r="Q15" s="69"/>
    </row>
    <row r="16" spans="1:20" ht="19.5" customHeight="1" x14ac:dyDescent="0.25">
      <c r="A16" s="69">
        <v>10</v>
      </c>
      <c r="B16" s="46" t="s">
        <v>148</v>
      </c>
      <c r="C16" s="47" t="s">
        <v>26</v>
      </c>
      <c r="D16" s="80" t="s">
        <v>465</v>
      </c>
      <c r="E16" s="49" t="s">
        <v>411</v>
      </c>
      <c r="F16" s="62">
        <v>6.4</v>
      </c>
      <c r="G16" s="62">
        <v>5.5</v>
      </c>
      <c r="H16" s="62">
        <v>6.5</v>
      </c>
      <c r="I16" s="70">
        <f>ĐL71!D15</f>
        <v>6.2778846153846155</v>
      </c>
      <c r="J16" s="66">
        <f>ĐL71!E15</f>
        <v>8</v>
      </c>
      <c r="K16" s="66">
        <f>ĐL71!F15</f>
        <v>6</v>
      </c>
      <c r="L16" s="66">
        <f>ĐL71!G15</f>
        <v>7.5</v>
      </c>
      <c r="M16" s="70">
        <f>ĐL71!H15</f>
        <v>6.4722756410256421</v>
      </c>
      <c r="N16" s="30" t="str">
        <f t="shared" si="0"/>
        <v>TB.Khá</v>
      </c>
      <c r="O16" s="159"/>
      <c r="P16" s="160"/>
      <c r="Q16" s="69"/>
    </row>
    <row r="17" spans="1:17" ht="19.5" customHeight="1" x14ac:dyDescent="0.25">
      <c r="A17" s="69">
        <v>11</v>
      </c>
      <c r="B17" s="46" t="s">
        <v>149</v>
      </c>
      <c r="C17" s="47" t="s">
        <v>30</v>
      </c>
      <c r="D17" s="80" t="s">
        <v>466</v>
      </c>
      <c r="E17" s="49" t="s">
        <v>411</v>
      </c>
      <c r="F17" s="62">
        <v>6.8</v>
      </c>
      <c r="G17" s="62">
        <v>8.5</v>
      </c>
      <c r="H17" s="62">
        <v>6.5</v>
      </c>
      <c r="I17" s="70">
        <f>ĐL71!D16</f>
        <v>7.5340659340659339</v>
      </c>
      <c r="J17" s="66">
        <f>ĐL71!E16</f>
        <v>6.5</v>
      </c>
      <c r="K17" s="66">
        <f>ĐL71!F16</f>
        <v>8</v>
      </c>
      <c r="L17" s="66">
        <f>ĐL71!G16</f>
        <v>8</v>
      </c>
      <c r="M17" s="70">
        <f>ĐL71!H16</f>
        <v>7.517032967032967</v>
      </c>
      <c r="N17" s="30" t="str">
        <f t="shared" si="0"/>
        <v>Khá</v>
      </c>
      <c r="O17" s="159"/>
      <c r="P17" s="160"/>
      <c r="Q17" s="69"/>
    </row>
    <row r="18" spans="1:17" ht="19.5" customHeight="1" x14ac:dyDescent="0.25">
      <c r="A18" s="69">
        <v>12</v>
      </c>
      <c r="B18" s="46" t="s">
        <v>150</v>
      </c>
      <c r="C18" s="47" t="s">
        <v>30</v>
      </c>
      <c r="D18" s="80" t="s">
        <v>422</v>
      </c>
      <c r="E18" s="49" t="s">
        <v>411</v>
      </c>
      <c r="F18" s="62">
        <v>6.8</v>
      </c>
      <c r="G18" s="62">
        <v>6.5</v>
      </c>
      <c r="H18" s="62">
        <v>6</v>
      </c>
      <c r="I18" s="70">
        <f>ĐL71!D17</f>
        <v>7.3208791208791215</v>
      </c>
      <c r="J18" s="66">
        <f>ĐL71!E17</f>
        <v>8</v>
      </c>
      <c r="K18" s="66">
        <f>ĐL71!F17</f>
        <v>7</v>
      </c>
      <c r="L18" s="66">
        <f>ĐL71!G17</f>
        <v>8</v>
      </c>
      <c r="M18" s="70">
        <f>ĐL71!H17</f>
        <v>7.3271062271062277</v>
      </c>
      <c r="N18" s="30" t="str">
        <f t="shared" si="0"/>
        <v>Khá</v>
      </c>
      <c r="O18" s="159"/>
      <c r="P18" s="160"/>
      <c r="Q18" s="69"/>
    </row>
    <row r="19" spans="1:17" ht="19.5" customHeight="1" x14ac:dyDescent="0.25">
      <c r="A19" s="69">
        <v>13</v>
      </c>
      <c r="B19" s="46" t="s">
        <v>151</v>
      </c>
      <c r="C19" s="47" t="s">
        <v>152</v>
      </c>
      <c r="D19" s="80" t="s">
        <v>467</v>
      </c>
      <c r="E19" s="49" t="s">
        <v>411</v>
      </c>
      <c r="F19" s="62">
        <v>7.2</v>
      </c>
      <c r="G19" s="62">
        <v>6</v>
      </c>
      <c r="H19" s="62">
        <v>6.5</v>
      </c>
      <c r="I19" s="70">
        <f>ĐL71!D18</f>
        <v>6.0883241758241757</v>
      </c>
      <c r="J19" s="66">
        <f>ĐL71!E18</f>
        <v>8</v>
      </c>
      <c r="K19" s="66">
        <f>ĐL71!F18</f>
        <v>6</v>
      </c>
      <c r="L19" s="66">
        <f>ĐL71!G18</f>
        <v>8</v>
      </c>
      <c r="M19" s="70">
        <f>ĐL71!H18</f>
        <v>6.3774954212454205</v>
      </c>
      <c r="N19" s="30" t="str">
        <f t="shared" si="0"/>
        <v>TB.Khá</v>
      </c>
      <c r="O19" s="159"/>
      <c r="P19" s="160"/>
      <c r="Q19" s="69"/>
    </row>
    <row r="20" spans="1:17" ht="19.5" customHeight="1" x14ac:dyDescent="0.25">
      <c r="A20" s="69">
        <v>14</v>
      </c>
      <c r="B20" s="46" t="s">
        <v>153</v>
      </c>
      <c r="C20" s="47" t="s">
        <v>154</v>
      </c>
      <c r="D20" s="80" t="s">
        <v>416</v>
      </c>
      <c r="E20" s="49" t="s">
        <v>411</v>
      </c>
      <c r="F20" s="62">
        <v>6.4</v>
      </c>
      <c r="G20" s="62">
        <v>7.5</v>
      </c>
      <c r="H20" s="62">
        <v>6.5</v>
      </c>
      <c r="I20" s="70">
        <f>ĐL71!D19</f>
        <v>6.2975274725274719</v>
      </c>
      <c r="J20" s="66">
        <f>ĐL71!E19</f>
        <v>7</v>
      </c>
      <c r="K20" s="66">
        <f>ĐL71!F19</f>
        <v>5.5</v>
      </c>
      <c r="L20" s="66">
        <f>ĐL71!G19</f>
        <v>6</v>
      </c>
      <c r="M20" s="70">
        <f>ĐL71!H19</f>
        <v>6.148763736263736</v>
      </c>
      <c r="N20" s="30" t="str">
        <f t="shared" si="0"/>
        <v>TB.Khá</v>
      </c>
      <c r="O20" s="159"/>
      <c r="P20" s="160"/>
      <c r="Q20" s="69"/>
    </row>
    <row r="21" spans="1:17" ht="19.5" customHeight="1" x14ac:dyDescent="0.25">
      <c r="A21" s="69">
        <v>15</v>
      </c>
      <c r="B21" s="46" t="s">
        <v>107</v>
      </c>
      <c r="C21" s="47" t="s">
        <v>99</v>
      </c>
      <c r="D21" s="80" t="s">
        <v>468</v>
      </c>
      <c r="E21" s="49" t="s">
        <v>411</v>
      </c>
      <c r="F21" s="62">
        <v>7.6</v>
      </c>
      <c r="G21" s="62">
        <v>7</v>
      </c>
      <c r="H21" s="62">
        <v>6.5</v>
      </c>
      <c r="I21" s="70">
        <f>ĐL71!D20</f>
        <v>7.5717032967032969</v>
      </c>
      <c r="J21" s="66">
        <f>ĐL71!E20</f>
        <v>8.5</v>
      </c>
      <c r="K21" s="66">
        <f>ĐL71!F20</f>
        <v>9</v>
      </c>
      <c r="L21" s="66">
        <f>ĐL71!G20</f>
        <v>6</v>
      </c>
      <c r="M21" s="70">
        <f>ĐL71!H20</f>
        <v>8.202518315018315</v>
      </c>
      <c r="N21" s="30" t="str">
        <f t="shared" si="0"/>
        <v>Giỏi</v>
      </c>
      <c r="O21" s="159"/>
      <c r="P21" s="160"/>
      <c r="Q21" s="69"/>
    </row>
    <row r="22" spans="1:17" ht="19.5" customHeight="1" x14ac:dyDescent="0.25">
      <c r="A22" s="69">
        <v>16</v>
      </c>
      <c r="B22" s="46" t="s">
        <v>155</v>
      </c>
      <c r="C22" s="47" t="s">
        <v>156</v>
      </c>
      <c r="D22" s="80" t="s">
        <v>425</v>
      </c>
      <c r="E22" s="49" t="s">
        <v>411</v>
      </c>
      <c r="F22" s="62">
        <v>6.8</v>
      </c>
      <c r="G22" s="62">
        <v>6</v>
      </c>
      <c r="H22" s="62">
        <v>6.5</v>
      </c>
      <c r="I22" s="70">
        <f>ĐL71!D21</f>
        <v>6.7712912087912098</v>
      </c>
      <c r="J22" s="66">
        <f>ĐL71!E21</f>
        <v>7.5</v>
      </c>
      <c r="K22" s="66">
        <f>ĐL71!F21</f>
        <v>7</v>
      </c>
      <c r="L22" s="66">
        <f>ĐL71!G21</f>
        <v>6</v>
      </c>
      <c r="M22" s="70">
        <f>ĐL71!H21</f>
        <v>6.968978937728938</v>
      </c>
      <c r="N22" s="30" t="str">
        <f t="shared" si="0"/>
        <v>Khá</v>
      </c>
      <c r="O22" s="159"/>
      <c r="P22" s="160"/>
      <c r="Q22" s="69"/>
    </row>
    <row r="23" spans="1:17" ht="19.5" customHeight="1" x14ac:dyDescent="0.25">
      <c r="A23" s="69">
        <v>17</v>
      </c>
      <c r="B23" s="46" t="s">
        <v>157</v>
      </c>
      <c r="C23" s="47" t="s">
        <v>104</v>
      </c>
      <c r="D23" s="80" t="s">
        <v>469</v>
      </c>
      <c r="E23" s="49" t="s">
        <v>411</v>
      </c>
      <c r="F23" s="62">
        <v>6.8</v>
      </c>
      <c r="G23" s="62">
        <v>6</v>
      </c>
      <c r="H23" s="62">
        <v>7</v>
      </c>
      <c r="I23" s="70">
        <f>ĐL71!D22</f>
        <v>6.4263736263736266</v>
      </c>
      <c r="J23" s="66">
        <f>ĐL71!E22</f>
        <v>7</v>
      </c>
      <c r="K23" s="66">
        <f>ĐL71!F22</f>
        <v>6</v>
      </c>
      <c r="L23" s="66">
        <f>ĐL71!G22</f>
        <v>7</v>
      </c>
      <c r="M23" s="70">
        <f>ĐL71!H22</f>
        <v>6.3798534798534803</v>
      </c>
      <c r="N23" s="30" t="str">
        <f t="shared" si="0"/>
        <v>TB.Khá</v>
      </c>
      <c r="O23" s="159"/>
      <c r="P23" s="160"/>
      <c r="Q23" s="69"/>
    </row>
    <row r="24" spans="1:17" ht="19.5" customHeight="1" x14ac:dyDescent="0.25">
      <c r="A24" s="69">
        <v>18</v>
      </c>
      <c r="B24" s="46" t="s">
        <v>158</v>
      </c>
      <c r="C24" s="47" t="s">
        <v>35</v>
      </c>
      <c r="D24" s="80" t="s">
        <v>470</v>
      </c>
      <c r="E24" s="49" t="s">
        <v>411</v>
      </c>
      <c r="F24" s="62">
        <v>6.4</v>
      </c>
      <c r="G24" s="62">
        <v>6</v>
      </c>
      <c r="H24" s="62">
        <v>7</v>
      </c>
      <c r="I24" s="70">
        <f>ĐL71!D23</f>
        <v>7.0480769230769251</v>
      </c>
      <c r="J24" s="66">
        <f>ĐL71!E23</f>
        <v>8</v>
      </c>
      <c r="K24" s="66">
        <f>ĐL71!F23</f>
        <v>8</v>
      </c>
      <c r="L24" s="66">
        <f>ĐL71!G23</f>
        <v>7</v>
      </c>
      <c r="M24" s="70">
        <f>ĐL71!H23</f>
        <v>7.5240384615384626</v>
      </c>
      <c r="N24" s="30" t="str">
        <f t="shared" si="0"/>
        <v>Khá</v>
      </c>
      <c r="O24" s="159"/>
      <c r="P24" s="160"/>
      <c r="Q24" s="69"/>
    </row>
    <row r="25" spans="1:17" ht="19.5" customHeight="1" x14ac:dyDescent="0.25">
      <c r="A25" s="69">
        <v>19</v>
      </c>
      <c r="B25" s="46" t="s">
        <v>159</v>
      </c>
      <c r="C25" s="47" t="s">
        <v>160</v>
      </c>
      <c r="D25" s="80" t="s">
        <v>471</v>
      </c>
      <c r="E25" s="49" t="s">
        <v>411</v>
      </c>
      <c r="F25" s="62">
        <v>7.2</v>
      </c>
      <c r="G25" s="62">
        <v>7.5</v>
      </c>
      <c r="H25" s="62">
        <v>6</v>
      </c>
      <c r="I25" s="70">
        <f>ĐL71!D24</f>
        <v>7.263461538461538</v>
      </c>
      <c r="J25" s="66">
        <f>ĐL71!E24</f>
        <v>8</v>
      </c>
      <c r="K25" s="66">
        <f>ĐL71!F24</f>
        <v>8</v>
      </c>
      <c r="L25" s="66">
        <f>ĐL71!G24</f>
        <v>7.5</v>
      </c>
      <c r="M25" s="70">
        <f>ĐL71!H24</f>
        <v>7.6317307692307681</v>
      </c>
      <c r="N25" s="30" t="str">
        <f t="shared" si="0"/>
        <v>Khá</v>
      </c>
      <c r="O25" s="159"/>
      <c r="P25" s="160"/>
      <c r="Q25" s="69"/>
    </row>
    <row r="26" spans="1:17" ht="19.5" customHeight="1" x14ac:dyDescent="0.25">
      <c r="A26" s="69">
        <v>20</v>
      </c>
      <c r="B26" s="46" t="s">
        <v>161</v>
      </c>
      <c r="C26" s="47" t="s">
        <v>162</v>
      </c>
      <c r="D26" s="80" t="s">
        <v>472</v>
      </c>
      <c r="E26" s="49" t="s">
        <v>411</v>
      </c>
      <c r="F26" s="62">
        <v>6.4</v>
      </c>
      <c r="G26" s="62">
        <v>6</v>
      </c>
      <c r="H26" s="62">
        <v>6</v>
      </c>
      <c r="I26" s="70">
        <f>ĐL71!D25</f>
        <v>6.8892857142857142</v>
      </c>
      <c r="J26" s="66">
        <f>ĐL71!E25</f>
        <v>8.5</v>
      </c>
      <c r="K26" s="66">
        <f>ĐL71!F25</f>
        <v>7</v>
      </c>
      <c r="L26" s="66">
        <f>ĐL71!G25</f>
        <v>7</v>
      </c>
      <c r="M26" s="70">
        <f>ĐL71!H25</f>
        <v>7.1946428571428571</v>
      </c>
      <c r="N26" s="30" t="str">
        <f t="shared" si="0"/>
        <v>Khá</v>
      </c>
      <c r="O26" s="159"/>
      <c r="P26" s="160"/>
      <c r="Q26" s="69"/>
    </row>
    <row r="27" spans="1:17" ht="19.5" customHeight="1" x14ac:dyDescent="0.25">
      <c r="A27" s="69">
        <v>21</v>
      </c>
      <c r="B27" s="46" t="s">
        <v>163</v>
      </c>
      <c r="C27" s="47" t="s">
        <v>162</v>
      </c>
      <c r="D27" s="80" t="s">
        <v>473</v>
      </c>
      <c r="E27" s="49" t="s">
        <v>411</v>
      </c>
      <c r="F27" s="62">
        <v>7.6</v>
      </c>
      <c r="G27" s="62">
        <v>7.5</v>
      </c>
      <c r="H27" s="62">
        <v>6.5</v>
      </c>
      <c r="I27" s="70">
        <f>ĐL71!D26</f>
        <v>7.1076923076923073</v>
      </c>
      <c r="J27" s="66">
        <f>ĐL71!E26</f>
        <v>8</v>
      </c>
      <c r="K27" s="66">
        <f>ĐL71!F26</f>
        <v>8.5</v>
      </c>
      <c r="L27" s="66">
        <f>ĐL71!G26</f>
        <v>7</v>
      </c>
      <c r="M27" s="70">
        <f>ĐL71!H26</f>
        <v>7.7205128205128206</v>
      </c>
      <c r="N27" s="30" t="str">
        <f t="shared" si="0"/>
        <v>Khá</v>
      </c>
      <c r="O27" s="159" t="s">
        <v>486</v>
      </c>
      <c r="P27" s="160" t="s">
        <v>487</v>
      </c>
      <c r="Q27" s="69"/>
    </row>
    <row r="28" spans="1:17" ht="19.5" customHeight="1" x14ac:dyDescent="0.25">
      <c r="A28" s="69">
        <v>22</v>
      </c>
      <c r="B28" s="46" t="s">
        <v>107</v>
      </c>
      <c r="C28" s="47" t="s">
        <v>162</v>
      </c>
      <c r="D28" s="80" t="s">
        <v>474</v>
      </c>
      <c r="E28" s="49" t="s">
        <v>411</v>
      </c>
      <c r="F28" s="62">
        <v>7.6</v>
      </c>
      <c r="G28" s="62">
        <v>7</v>
      </c>
      <c r="H28" s="62">
        <v>6.5</v>
      </c>
      <c r="I28" s="70">
        <f>ĐL71!D27</f>
        <v>6.4221153846153829</v>
      </c>
      <c r="J28" s="66">
        <f>ĐL71!E27</f>
        <v>7</v>
      </c>
      <c r="K28" s="66">
        <f>ĐL71!F27</f>
        <v>7</v>
      </c>
      <c r="L28" s="66">
        <f>ĐL71!G27</f>
        <v>7</v>
      </c>
      <c r="M28" s="70">
        <f>ĐL71!H27</f>
        <v>6.7110576923076914</v>
      </c>
      <c r="N28" s="30" t="str">
        <f t="shared" si="0"/>
        <v>TB.Khá</v>
      </c>
      <c r="O28" s="159"/>
      <c r="P28" s="160"/>
      <c r="Q28" s="69"/>
    </row>
    <row r="29" spans="1:17" ht="19.5" customHeight="1" x14ac:dyDescent="0.25">
      <c r="A29" s="69">
        <v>23</v>
      </c>
      <c r="B29" s="46" t="s">
        <v>164</v>
      </c>
      <c r="C29" s="47" t="s">
        <v>165</v>
      </c>
      <c r="D29" s="80" t="s">
        <v>475</v>
      </c>
      <c r="E29" s="49" t="s">
        <v>411</v>
      </c>
      <c r="F29" s="62">
        <v>7.2</v>
      </c>
      <c r="G29" s="62">
        <v>6.5</v>
      </c>
      <c r="H29" s="62">
        <v>7</v>
      </c>
      <c r="I29" s="70">
        <f>ĐL71!D28</f>
        <v>6.637500000000002</v>
      </c>
      <c r="J29" s="66">
        <f>ĐL71!E28</f>
        <v>6</v>
      </c>
      <c r="K29" s="66">
        <f>ĐL71!F28</f>
        <v>8</v>
      </c>
      <c r="L29" s="66">
        <f>ĐL71!G28</f>
        <v>7</v>
      </c>
      <c r="M29" s="70">
        <f>ĐL71!H28</f>
        <v>6.9854166666666684</v>
      </c>
      <c r="N29" s="30" t="str">
        <f t="shared" si="0"/>
        <v>Khá</v>
      </c>
      <c r="O29" s="159"/>
      <c r="P29" s="160"/>
      <c r="Q29" s="69"/>
    </row>
    <row r="30" spans="1:17" ht="19.5" customHeight="1" x14ac:dyDescent="0.25">
      <c r="A30" s="69">
        <v>24</v>
      </c>
      <c r="B30" s="46" t="s">
        <v>153</v>
      </c>
      <c r="C30" s="47" t="s">
        <v>165</v>
      </c>
      <c r="D30" s="80" t="s">
        <v>476</v>
      </c>
      <c r="E30" s="49" t="s">
        <v>411</v>
      </c>
      <c r="F30" s="62">
        <v>6</v>
      </c>
      <c r="G30" s="62">
        <v>7.5</v>
      </c>
      <c r="H30" s="62">
        <v>6.5</v>
      </c>
      <c r="I30" s="70">
        <f>ĐL71!D29</f>
        <v>6.3289835164835173</v>
      </c>
      <c r="J30" s="66">
        <f>ĐL71!E29</f>
        <v>7</v>
      </c>
      <c r="K30" s="66">
        <f>ĐL71!F29</f>
        <v>6</v>
      </c>
      <c r="L30" s="66">
        <f>ĐL71!G29</f>
        <v>7</v>
      </c>
      <c r="M30" s="70">
        <f>ĐL71!H29</f>
        <v>6.3311584249084261</v>
      </c>
      <c r="N30" s="30" t="str">
        <f t="shared" si="0"/>
        <v>TB.Khá</v>
      </c>
      <c r="O30" s="159"/>
      <c r="P30" s="160"/>
      <c r="Q30" s="69"/>
    </row>
    <row r="31" spans="1:17" ht="19.5" customHeight="1" x14ac:dyDescent="0.25">
      <c r="A31" s="69">
        <v>25</v>
      </c>
      <c r="B31" s="46" t="s">
        <v>107</v>
      </c>
      <c r="C31" s="47" t="s">
        <v>166</v>
      </c>
      <c r="D31" s="80" t="s">
        <v>477</v>
      </c>
      <c r="E31" s="49" t="s">
        <v>411</v>
      </c>
      <c r="F31" s="62">
        <v>6.8</v>
      </c>
      <c r="G31" s="62">
        <v>8.5</v>
      </c>
      <c r="H31" s="62">
        <v>5</v>
      </c>
      <c r="I31" s="70">
        <f>ĐL71!D30</f>
        <v>6.3763736263736259</v>
      </c>
      <c r="J31" s="66">
        <f>ĐL71!E30</f>
        <v>7.5</v>
      </c>
      <c r="K31" s="66">
        <f>ĐL71!F30</f>
        <v>6</v>
      </c>
      <c r="L31" s="66">
        <f>ĐL71!G30</f>
        <v>7.5</v>
      </c>
      <c r="M31" s="70">
        <f>ĐL71!H30</f>
        <v>6.438186813186813</v>
      </c>
      <c r="N31" s="30" t="str">
        <f t="shared" si="0"/>
        <v>TB.Khá</v>
      </c>
      <c r="O31" s="159"/>
      <c r="P31" s="160"/>
      <c r="Q31" s="69"/>
    </row>
    <row r="32" spans="1:17" ht="19.5" customHeight="1" x14ac:dyDescent="0.25">
      <c r="A32" s="69">
        <v>26</v>
      </c>
      <c r="B32" s="46" t="s">
        <v>103</v>
      </c>
      <c r="C32" s="47" t="s">
        <v>167</v>
      </c>
      <c r="D32" s="80" t="s">
        <v>478</v>
      </c>
      <c r="E32" s="49" t="s">
        <v>411</v>
      </c>
      <c r="F32" s="62">
        <v>6</v>
      </c>
      <c r="G32" s="62">
        <v>7.5</v>
      </c>
      <c r="H32" s="62">
        <v>6</v>
      </c>
      <c r="I32" s="70">
        <f>ĐL71!D31</f>
        <v>6.0541208791208785</v>
      </c>
      <c r="J32" s="66">
        <f>ĐL71!E31</f>
        <v>6</v>
      </c>
      <c r="K32" s="66">
        <f>ĐL71!F31</f>
        <v>6</v>
      </c>
      <c r="L32" s="66">
        <f>ĐL71!G31</f>
        <v>7</v>
      </c>
      <c r="M32" s="70">
        <f>ĐL71!H31</f>
        <v>6.0270604395604392</v>
      </c>
      <c r="N32" s="30" t="str">
        <f t="shared" si="0"/>
        <v>TB.Khá</v>
      </c>
      <c r="O32" s="159"/>
      <c r="P32" s="160"/>
      <c r="Q32" s="69"/>
    </row>
    <row r="33" spans="1:20" ht="19.5" customHeight="1" x14ac:dyDescent="0.25">
      <c r="A33" s="69">
        <v>27</v>
      </c>
      <c r="B33" s="46" t="s">
        <v>168</v>
      </c>
      <c r="C33" s="47" t="s">
        <v>56</v>
      </c>
      <c r="D33" s="80" t="s">
        <v>479</v>
      </c>
      <c r="E33" s="49" t="s">
        <v>411</v>
      </c>
      <c r="F33" s="62">
        <v>6.4</v>
      </c>
      <c r="G33" s="62">
        <v>6</v>
      </c>
      <c r="H33" s="62">
        <v>6.5</v>
      </c>
      <c r="I33" s="70">
        <f>ĐL71!D32</f>
        <v>6.3392857142857144</v>
      </c>
      <c r="J33" s="66">
        <f>ĐL71!E32</f>
        <v>8</v>
      </c>
      <c r="K33" s="66">
        <f>ĐL71!F32</f>
        <v>6.5</v>
      </c>
      <c r="L33" s="66">
        <f>ĐL71!G32</f>
        <v>7</v>
      </c>
      <c r="M33" s="70">
        <f>ĐL71!H32</f>
        <v>6.6696428571428568</v>
      </c>
      <c r="N33" s="30" t="str">
        <f t="shared" si="0"/>
        <v>TB.Khá</v>
      </c>
      <c r="O33" s="159"/>
      <c r="P33" s="160"/>
      <c r="Q33" s="69"/>
    </row>
    <row r="34" spans="1:20" ht="19.5" customHeight="1" x14ac:dyDescent="0.25">
      <c r="A34" s="69">
        <v>28</v>
      </c>
      <c r="B34" s="85" t="s">
        <v>169</v>
      </c>
      <c r="C34" s="86" t="s">
        <v>58</v>
      </c>
      <c r="D34" s="80" t="s">
        <v>434</v>
      </c>
      <c r="E34" s="49" t="s">
        <v>411</v>
      </c>
      <c r="F34" s="62">
        <v>6</v>
      </c>
      <c r="G34" s="62">
        <v>7</v>
      </c>
      <c r="H34" s="62">
        <v>6.5</v>
      </c>
      <c r="I34" s="70">
        <f>ĐL71!D33</f>
        <v>6.9615384615384617</v>
      </c>
      <c r="J34" s="66">
        <f>ĐL71!E33</f>
        <v>8</v>
      </c>
      <c r="K34" s="66">
        <f>ĐL71!F33</f>
        <v>7.5</v>
      </c>
      <c r="L34" s="66">
        <f>ĐL71!G33</f>
        <v>8</v>
      </c>
      <c r="M34" s="70">
        <f>ĐL71!H33</f>
        <v>7.3141025641025648</v>
      </c>
      <c r="N34" s="30" t="str">
        <f t="shared" si="0"/>
        <v>Khá</v>
      </c>
      <c r="O34" s="159"/>
      <c r="P34" s="160"/>
      <c r="Q34" s="69"/>
    </row>
    <row r="35" spans="1:20" ht="19.5" customHeight="1" x14ac:dyDescent="0.25">
      <c r="A35" s="69">
        <v>29</v>
      </c>
      <c r="B35" s="46" t="s">
        <v>170</v>
      </c>
      <c r="C35" s="47" t="s">
        <v>58</v>
      </c>
      <c r="D35" s="80" t="s">
        <v>480</v>
      </c>
      <c r="E35" s="49" t="s">
        <v>411</v>
      </c>
      <c r="F35" s="62">
        <v>6.4</v>
      </c>
      <c r="G35" s="62">
        <v>7.5</v>
      </c>
      <c r="H35" s="62">
        <v>7</v>
      </c>
      <c r="I35" s="70">
        <f>ĐL71!D34</f>
        <v>6.8107142857142868</v>
      </c>
      <c r="J35" s="66">
        <f>ĐL71!E34</f>
        <v>7.5</v>
      </c>
      <c r="K35" s="66">
        <f>ĐL71!F34</f>
        <v>8</v>
      </c>
      <c r="L35" s="66">
        <f>ĐL71!G34</f>
        <v>7.5</v>
      </c>
      <c r="M35" s="70">
        <f>ĐL71!H34</f>
        <v>7.3220238095238104</v>
      </c>
      <c r="N35" s="30" t="str">
        <f t="shared" si="0"/>
        <v>Khá</v>
      </c>
      <c r="O35" s="159"/>
      <c r="P35" s="160"/>
      <c r="Q35" s="69"/>
    </row>
    <row r="36" spans="1:20" ht="19.5" customHeight="1" x14ac:dyDescent="0.25">
      <c r="A36" s="69">
        <v>30</v>
      </c>
      <c r="B36" s="46" t="s">
        <v>171</v>
      </c>
      <c r="C36" s="47" t="s">
        <v>172</v>
      </c>
      <c r="D36" s="80" t="s">
        <v>481</v>
      </c>
      <c r="E36" s="49" t="s">
        <v>411</v>
      </c>
      <c r="F36" s="62">
        <v>6.4</v>
      </c>
      <c r="G36" s="62">
        <v>8</v>
      </c>
      <c r="H36" s="62">
        <v>6</v>
      </c>
      <c r="I36" s="70">
        <f>ĐL71!D35</f>
        <v>6.9781593406593396</v>
      </c>
      <c r="J36" s="66">
        <f>ĐL71!E35</f>
        <v>8.5</v>
      </c>
      <c r="K36" s="66">
        <f>ĐL71!F35</f>
        <v>7</v>
      </c>
      <c r="L36" s="66">
        <f>ĐL71!G35</f>
        <v>7</v>
      </c>
      <c r="M36" s="70">
        <f>ĐL71!H35</f>
        <v>7.2390796703296703</v>
      </c>
      <c r="N36" s="30" t="str">
        <f t="shared" si="0"/>
        <v>Khá</v>
      </c>
      <c r="O36" s="159"/>
      <c r="P36" s="160"/>
      <c r="Q36" s="69"/>
    </row>
    <row r="37" spans="1:20" ht="19.5" customHeight="1" x14ac:dyDescent="0.25">
      <c r="A37" s="69">
        <v>31</v>
      </c>
      <c r="B37" s="46" t="s">
        <v>173</v>
      </c>
      <c r="C37" s="47" t="s">
        <v>174</v>
      </c>
      <c r="D37" s="80" t="s">
        <v>482</v>
      </c>
      <c r="E37" s="49" t="s">
        <v>411</v>
      </c>
      <c r="F37" s="62">
        <v>6</v>
      </c>
      <c r="G37" s="62">
        <v>6.5</v>
      </c>
      <c r="H37" s="62">
        <v>6.5</v>
      </c>
      <c r="I37" s="70">
        <f>ĐL71!D36</f>
        <v>6.7501373626373624</v>
      </c>
      <c r="J37" s="66">
        <f>ĐL71!E36</f>
        <v>8</v>
      </c>
      <c r="K37" s="66">
        <f>ĐL71!F36</f>
        <v>9</v>
      </c>
      <c r="L37" s="66">
        <f>ĐL71!G36</f>
        <v>7</v>
      </c>
      <c r="M37" s="70">
        <f>ĐL71!H36</f>
        <v>7.7084020146520151</v>
      </c>
      <c r="N37" s="30" t="str">
        <f t="shared" si="0"/>
        <v>Khá</v>
      </c>
      <c r="O37" s="159"/>
      <c r="P37" s="160"/>
      <c r="Q37" s="69"/>
    </row>
    <row r="38" spans="1:20" ht="19.5" customHeight="1" x14ac:dyDescent="0.25">
      <c r="A38" s="69">
        <v>32</v>
      </c>
      <c r="B38" s="46" t="s">
        <v>175</v>
      </c>
      <c r="C38" s="47" t="s">
        <v>176</v>
      </c>
      <c r="D38" s="80" t="s">
        <v>483</v>
      </c>
      <c r="E38" s="49" t="s">
        <v>411</v>
      </c>
      <c r="F38" s="62">
        <v>6.8</v>
      </c>
      <c r="G38" s="62">
        <v>7</v>
      </c>
      <c r="H38" s="62">
        <v>6.5</v>
      </c>
      <c r="I38" s="70">
        <f>ĐL71!D37</f>
        <v>6.2521978021978022</v>
      </c>
      <c r="J38" s="66">
        <f>ĐL71!E37</f>
        <v>6.5</v>
      </c>
      <c r="K38" s="66">
        <f>ĐL71!F37</f>
        <v>6</v>
      </c>
      <c r="L38" s="66">
        <f>ĐL71!G37</f>
        <v>7</v>
      </c>
      <c r="M38" s="70">
        <f>ĐL71!H37</f>
        <v>6.209432234432235</v>
      </c>
      <c r="N38" s="30" t="str">
        <f t="shared" si="0"/>
        <v>TB.Khá</v>
      </c>
      <c r="O38" s="159"/>
      <c r="P38" s="160"/>
      <c r="Q38" s="69"/>
    </row>
    <row r="39" spans="1:20" ht="19.5" customHeight="1" x14ac:dyDescent="0.25">
      <c r="A39" s="69">
        <v>33</v>
      </c>
      <c r="B39" s="46" t="s">
        <v>177</v>
      </c>
      <c r="C39" s="47" t="s">
        <v>178</v>
      </c>
      <c r="D39" s="80" t="s">
        <v>484</v>
      </c>
      <c r="E39" s="49" t="s">
        <v>411</v>
      </c>
      <c r="F39" s="62">
        <v>6.4</v>
      </c>
      <c r="G39" s="62">
        <v>8</v>
      </c>
      <c r="H39" s="62">
        <v>6</v>
      </c>
      <c r="I39" s="70">
        <f>ĐL71!D38</f>
        <v>7.6284340659340675</v>
      </c>
      <c r="J39" s="66">
        <f>ĐL71!E38</f>
        <v>7</v>
      </c>
      <c r="K39" s="66">
        <f>ĐL71!F38</f>
        <v>8</v>
      </c>
      <c r="L39" s="66">
        <f>ĐL71!G38</f>
        <v>7.5</v>
      </c>
      <c r="M39" s="70">
        <f>ĐL71!H38</f>
        <v>7.6475503663003677</v>
      </c>
      <c r="N39" s="30" t="str">
        <f t="shared" si="0"/>
        <v>Khá</v>
      </c>
      <c r="O39" s="159"/>
      <c r="P39" s="160"/>
      <c r="Q39" s="69"/>
    </row>
    <row r="40" spans="1:20" ht="19.5" customHeight="1" x14ac:dyDescent="0.25">
      <c r="A40" s="69">
        <v>34</v>
      </c>
      <c r="B40" s="46" t="s">
        <v>179</v>
      </c>
      <c r="C40" s="47" t="s">
        <v>60</v>
      </c>
      <c r="D40" s="80" t="s">
        <v>462</v>
      </c>
      <c r="E40" s="49" t="s">
        <v>411</v>
      </c>
      <c r="F40" s="62">
        <v>6.4</v>
      </c>
      <c r="G40" s="62">
        <v>7</v>
      </c>
      <c r="H40" s="62">
        <v>6.5</v>
      </c>
      <c r="I40" s="70">
        <f>ĐL71!D39</f>
        <v>6.8723901098901115</v>
      </c>
      <c r="J40" s="66">
        <f>ĐL71!E39</f>
        <v>8</v>
      </c>
      <c r="K40" s="66">
        <f>ĐL71!F39</f>
        <v>8.5</v>
      </c>
      <c r="L40" s="66">
        <f>ĐL71!G39</f>
        <v>7</v>
      </c>
      <c r="M40" s="70">
        <f>ĐL71!H39</f>
        <v>7.6028617216117214</v>
      </c>
      <c r="N40" s="30" t="str">
        <f t="shared" si="0"/>
        <v>Khá</v>
      </c>
      <c r="O40" s="159"/>
      <c r="P40" s="160"/>
      <c r="Q40" s="69"/>
    </row>
    <row r="41" spans="1:20" ht="19.5" customHeight="1" x14ac:dyDescent="0.25">
      <c r="A41" s="69">
        <v>35</v>
      </c>
      <c r="B41" s="46" t="s">
        <v>180</v>
      </c>
      <c r="C41" s="47" t="s">
        <v>130</v>
      </c>
      <c r="D41" s="80" t="s">
        <v>457</v>
      </c>
      <c r="E41" s="49" t="s">
        <v>411</v>
      </c>
      <c r="F41" s="62">
        <v>6.8</v>
      </c>
      <c r="G41" s="62">
        <v>8</v>
      </c>
      <c r="H41" s="62">
        <v>6</v>
      </c>
      <c r="I41" s="70">
        <f>ĐL71!D40</f>
        <v>6.9954670329670332</v>
      </c>
      <c r="J41" s="66">
        <f>ĐL71!E40</f>
        <v>8.5</v>
      </c>
      <c r="K41" s="66">
        <f>ĐL71!F40</f>
        <v>7</v>
      </c>
      <c r="L41" s="66">
        <f>ĐL71!G40</f>
        <v>7</v>
      </c>
      <c r="M41" s="70">
        <f>ĐL71!H40</f>
        <v>7.2477335164835166</v>
      </c>
      <c r="N41" s="30" t="str">
        <f t="shared" si="0"/>
        <v>Khá</v>
      </c>
      <c r="O41" s="159"/>
      <c r="P41" s="160"/>
      <c r="Q41" s="69"/>
    </row>
    <row r="42" spans="1:20" ht="19.5" customHeight="1" x14ac:dyDescent="0.25">
      <c r="A42" s="69">
        <v>36</v>
      </c>
      <c r="B42" s="46" t="s">
        <v>181</v>
      </c>
      <c r="C42" s="47" t="s">
        <v>182</v>
      </c>
      <c r="D42" s="80" t="s">
        <v>485</v>
      </c>
      <c r="E42" s="49" t="s">
        <v>411</v>
      </c>
      <c r="F42" s="62">
        <v>6</v>
      </c>
      <c r="G42" s="62">
        <v>6.5</v>
      </c>
      <c r="H42" s="62">
        <v>6.5</v>
      </c>
      <c r="I42" s="70">
        <f>ĐL71!D41</f>
        <v>7.1855769230769226</v>
      </c>
      <c r="J42" s="66">
        <f>ĐL71!E41</f>
        <v>8</v>
      </c>
      <c r="K42" s="66">
        <f>ĐL71!F41</f>
        <v>8.5</v>
      </c>
      <c r="L42" s="66">
        <f>ĐL71!G41</f>
        <v>7</v>
      </c>
      <c r="M42" s="70">
        <f>ĐL71!H41</f>
        <v>7.7594551282051283</v>
      </c>
      <c r="N42" s="30" t="str">
        <f t="shared" si="0"/>
        <v>Khá</v>
      </c>
      <c r="O42" s="159"/>
      <c r="P42" s="160"/>
      <c r="Q42" s="69"/>
    </row>
    <row r="43" spans="1:20" ht="19.5" customHeight="1" x14ac:dyDescent="0.25">
      <c r="A43" s="79" t="s">
        <v>575</v>
      </c>
      <c r="B43" s="59"/>
      <c r="C43" s="75"/>
      <c r="D43" s="53"/>
      <c r="E43" s="97" t="s">
        <v>591</v>
      </c>
      <c r="F43" s="67"/>
      <c r="G43" s="67"/>
      <c r="J43" s="75"/>
      <c r="K43" s="68"/>
      <c r="L43" s="68"/>
      <c r="M43" s="72"/>
      <c r="N43" s="52"/>
      <c r="O43" s="52"/>
      <c r="P43" s="52"/>
      <c r="Q43" s="52"/>
      <c r="R43" s="55" t="s">
        <v>569</v>
      </c>
      <c r="S43" s="76">
        <f>COUNTIF($N$7:$N$42,"Giỏi")</f>
        <v>2</v>
      </c>
      <c r="T43" s="63">
        <f>S43/$S$48*100</f>
        <v>5.5555555555555554</v>
      </c>
    </row>
    <row r="44" spans="1:20" ht="19.5" customHeight="1" x14ac:dyDescent="0.25">
      <c r="A44" s="95" t="s">
        <v>576</v>
      </c>
      <c r="B44" s="59"/>
      <c r="D44" s="53"/>
      <c r="E44" s="97" t="s">
        <v>591</v>
      </c>
      <c r="F44" s="67"/>
      <c r="G44" s="67"/>
      <c r="J44" s="75"/>
      <c r="K44" s="68"/>
      <c r="L44" s="68"/>
      <c r="M44" s="72"/>
      <c r="P44" s="52"/>
      <c r="Q44" s="52"/>
      <c r="R44" s="55" t="s">
        <v>381</v>
      </c>
      <c r="S44" s="76">
        <f>COUNTIF($N$7:$N$42,"Khá")</f>
        <v>18</v>
      </c>
      <c r="T44" s="63">
        <f>S44/$S$48*100</f>
        <v>50</v>
      </c>
    </row>
    <row r="45" spans="1:20" ht="19.5" customHeight="1" x14ac:dyDescent="0.25">
      <c r="A45" s="95" t="s">
        <v>574</v>
      </c>
      <c r="B45" s="59"/>
      <c r="C45" s="75"/>
      <c r="D45" s="53"/>
      <c r="E45" s="75" t="s">
        <v>592</v>
      </c>
      <c r="F45" s="96"/>
      <c r="G45" s="67"/>
      <c r="H45" s="67"/>
      <c r="I45" s="55"/>
      <c r="J45" s="77"/>
      <c r="K45" s="75" t="s">
        <v>595</v>
      </c>
      <c r="M45" s="72"/>
      <c r="P45" s="52"/>
      <c r="Q45" s="52"/>
      <c r="R45" s="55" t="s">
        <v>568</v>
      </c>
      <c r="S45" s="76">
        <f>COUNTIF($N$7:$N$42,"TB.Khá")</f>
        <v>15</v>
      </c>
      <c r="T45" s="63">
        <f>S45/$S$48*100</f>
        <v>41.666666666666671</v>
      </c>
    </row>
    <row r="46" spans="1:20" ht="19.5" customHeight="1" x14ac:dyDescent="0.25">
      <c r="A46" s="95"/>
      <c r="B46" s="59"/>
      <c r="C46" s="75"/>
      <c r="D46" s="53"/>
      <c r="E46" s="75" t="s">
        <v>593</v>
      </c>
      <c r="F46" s="96"/>
      <c r="G46" s="67"/>
      <c r="H46" s="67"/>
      <c r="I46" s="75"/>
      <c r="J46" s="77"/>
      <c r="K46" s="75" t="s">
        <v>594</v>
      </c>
      <c r="M46" s="72"/>
      <c r="N46" s="75"/>
      <c r="P46" s="52"/>
      <c r="Q46" s="52"/>
      <c r="R46" s="55" t="s">
        <v>378</v>
      </c>
      <c r="S46" s="76">
        <f>COUNTIF($N$7:$N$42,"Trung bình")</f>
        <v>1</v>
      </c>
      <c r="T46" s="63">
        <f>S46/$S$48*100</f>
        <v>2.7777777777777777</v>
      </c>
    </row>
    <row r="47" spans="1:20" ht="19.5" customHeight="1" x14ac:dyDescent="0.25">
      <c r="H47" s="180" t="s">
        <v>573</v>
      </c>
      <c r="I47" s="180"/>
      <c r="J47" s="180"/>
      <c r="K47" s="180"/>
      <c r="L47" s="180"/>
      <c r="M47" s="180"/>
      <c r="N47" s="180"/>
      <c r="O47" s="180"/>
      <c r="P47" s="180"/>
      <c r="Q47" s="180"/>
      <c r="R47" s="55" t="s">
        <v>570</v>
      </c>
      <c r="S47" s="76">
        <f>COUNTIF($N$7:$N$42,"Kém")</f>
        <v>0</v>
      </c>
      <c r="T47" s="63">
        <f>S47/$S$48*100</f>
        <v>0</v>
      </c>
    </row>
    <row r="48" spans="1:20" ht="19.5" customHeight="1" x14ac:dyDescent="0.25">
      <c r="A48" s="181" t="s">
        <v>572</v>
      </c>
      <c r="B48" s="181"/>
      <c r="C48" s="181"/>
      <c r="D48" s="181"/>
      <c r="H48" s="177" t="s">
        <v>73</v>
      </c>
      <c r="I48" s="177"/>
      <c r="J48" s="177"/>
      <c r="K48" s="177"/>
      <c r="L48" s="177"/>
      <c r="M48" s="177"/>
      <c r="N48" s="177"/>
      <c r="O48" s="177"/>
      <c r="P48" s="177"/>
      <c r="Q48" s="177"/>
      <c r="R48" s="55" t="s">
        <v>571</v>
      </c>
      <c r="S48" s="55">
        <f>SUM(S43:S47)</f>
        <v>36</v>
      </c>
      <c r="T48" s="55">
        <f>SUM(T43:T47)</f>
        <v>100</v>
      </c>
    </row>
    <row r="49" spans="1:17" ht="19.5" customHeight="1" x14ac:dyDescent="0.25"/>
    <row r="50" spans="1:17" ht="19.5" customHeight="1" x14ac:dyDescent="0.25"/>
    <row r="51" spans="1:17" ht="19.5" customHeight="1" x14ac:dyDescent="0.25"/>
    <row r="52" spans="1:17" ht="19.5" customHeight="1" x14ac:dyDescent="0.25">
      <c r="A52" s="177" t="s">
        <v>406</v>
      </c>
      <c r="B52" s="177"/>
      <c r="C52" s="177"/>
      <c r="D52" s="177"/>
      <c r="H52" s="177" t="s">
        <v>74</v>
      </c>
      <c r="I52" s="177"/>
      <c r="J52" s="177"/>
      <c r="K52" s="177"/>
      <c r="L52" s="177"/>
      <c r="M52" s="177"/>
      <c r="N52" s="177"/>
      <c r="O52" s="177"/>
      <c r="P52" s="177"/>
      <c r="Q52" s="177"/>
    </row>
  </sheetData>
  <mergeCells count="25"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  <mergeCell ref="H47:Q47"/>
    <mergeCell ref="A48:D48"/>
    <mergeCell ref="H48:Q48"/>
    <mergeCell ref="A52:D52"/>
    <mergeCell ref="H52:Q52"/>
    <mergeCell ref="O7:O26"/>
    <mergeCell ref="P7:P26"/>
    <mergeCell ref="O27:O42"/>
    <mergeCell ref="P27:P42"/>
    <mergeCell ref="M4:M6"/>
    <mergeCell ref="N4:N6"/>
    <mergeCell ref="O4:O6"/>
    <mergeCell ref="P4:P6"/>
  </mergeCells>
  <pageMargins left="0.9" right="0.57999999999999996" top="0.57999999999999996" bottom="0.57999999999999996" header="0.3" footer="0.3"/>
  <pageSetup paperSize="9" scale="90" fitToHeight="0" orientation="landscape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opLeftCell="A16"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10.62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94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8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596</v>
      </c>
      <c r="D3" s="98"/>
      <c r="E3" s="98"/>
      <c r="F3" s="98"/>
      <c r="G3" s="98"/>
      <c r="H3" s="98"/>
      <c r="I3" s="99" t="s">
        <v>590</v>
      </c>
      <c r="P3" s="98"/>
      <c r="Q3" s="98"/>
      <c r="T3" s="101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1.75" customHeight="1" x14ac:dyDescent="0.25">
      <c r="A7" s="93">
        <v>1</v>
      </c>
      <c r="B7" s="81" t="s">
        <v>202</v>
      </c>
      <c r="C7" s="82" t="s">
        <v>20</v>
      </c>
      <c r="D7" s="84">
        <v>36941</v>
      </c>
      <c r="E7" s="49" t="s">
        <v>374</v>
      </c>
      <c r="F7" s="62">
        <v>7</v>
      </c>
      <c r="G7" s="62">
        <v>7</v>
      </c>
      <c r="H7" s="62">
        <v>8</v>
      </c>
      <c r="I7" s="70">
        <f>ĐL73!D6</f>
        <v>6.0240384615384608</v>
      </c>
      <c r="J7" s="66">
        <f>ĐL73!E6</f>
        <v>7</v>
      </c>
      <c r="K7" s="66">
        <f>ĐL73!F6</f>
        <v>5</v>
      </c>
      <c r="L7" s="66">
        <f>ĐL73!G6</f>
        <v>7</v>
      </c>
      <c r="M7" s="70">
        <f>ĐL73!H6</f>
        <v>5.8453525641025648</v>
      </c>
      <c r="N7" s="30" t="str">
        <f t="shared" ref="N7:N13" si="0">IF(M7&lt;3.95,"Kém",IF(M7&lt;4.95,"Yếu",IF(M7&lt;5.95,"Trung bình",IF(M7&lt;6.95,"TB.Khá",IF(M7&lt;7.95,"Khá","Giỏi")))))</f>
        <v>Trung bình</v>
      </c>
      <c r="O7" s="159" t="s">
        <v>508</v>
      </c>
      <c r="P7" s="160" t="s">
        <v>487</v>
      </c>
      <c r="Q7" s="93"/>
    </row>
    <row r="8" spans="1:20" ht="21.75" customHeight="1" x14ac:dyDescent="0.25">
      <c r="A8" s="93">
        <v>2</v>
      </c>
      <c r="B8" s="81" t="s">
        <v>81</v>
      </c>
      <c r="C8" s="82" t="s">
        <v>22</v>
      </c>
      <c r="D8" s="93" t="s">
        <v>488</v>
      </c>
      <c r="E8" s="49" t="s">
        <v>374</v>
      </c>
      <c r="F8" s="62">
        <v>5</v>
      </c>
      <c r="G8" s="62">
        <v>7</v>
      </c>
      <c r="H8" s="62">
        <v>8</v>
      </c>
      <c r="I8" s="70">
        <f>ĐL73!D7</f>
        <v>6.6413461538461531</v>
      </c>
      <c r="J8" s="66">
        <f>ĐL73!E7</f>
        <v>5</v>
      </c>
      <c r="K8" s="66">
        <f>ĐL73!F7</f>
        <v>8</v>
      </c>
      <c r="L8" s="66">
        <f>ĐL73!G7</f>
        <v>6.5</v>
      </c>
      <c r="M8" s="70">
        <f>ĐL73!H7</f>
        <v>6.8206730769230761</v>
      </c>
      <c r="N8" s="30" t="str">
        <f t="shared" si="0"/>
        <v>TB.Khá</v>
      </c>
      <c r="O8" s="159"/>
      <c r="P8" s="160"/>
      <c r="Q8" s="93"/>
    </row>
    <row r="9" spans="1:20" ht="21.75" customHeight="1" x14ac:dyDescent="0.25">
      <c r="A9" s="93">
        <v>3</v>
      </c>
      <c r="B9" s="81" t="s">
        <v>203</v>
      </c>
      <c r="C9" s="82" t="s">
        <v>204</v>
      </c>
      <c r="D9" s="83" t="s">
        <v>489</v>
      </c>
      <c r="E9" s="49" t="s">
        <v>374</v>
      </c>
      <c r="F9" s="62">
        <v>5</v>
      </c>
      <c r="G9" s="62">
        <v>7</v>
      </c>
      <c r="H9" s="62">
        <v>7</v>
      </c>
      <c r="I9" s="70">
        <f>ĐL73!D8</f>
        <v>5.6153846153846141</v>
      </c>
      <c r="J9" s="66">
        <f>ĐL73!E8</f>
        <v>6</v>
      </c>
      <c r="K9" s="66">
        <f>ĐL73!F8</f>
        <v>6</v>
      </c>
      <c r="L9" s="66">
        <f>ĐL73!G8</f>
        <v>7</v>
      </c>
      <c r="M9" s="70">
        <f>ĐL73!H8</f>
        <v>5.8076923076923066</v>
      </c>
      <c r="N9" s="30" t="str">
        <f t="shared" si="0"/>
        <v>Trung bình</v>
      </c>
      <c r="O9" s="159"/>
      <c r="P9" s="160"/>
      <c r="Q9" s="93"/>
    </row>
    <row r="10" spans="1:20" ht="21.75" customHeight="1" x14ac:dyDescent="0.25">
      <c r="A10" s="93">
        <v>4</v>
      </c>
      <c r="B10" s="81" t="s">
        <v>47</v>
      </c>
      <c r="C10" s="82" t="s">
        <v>192</v>
      </c>
      <c r="D10" s="93" t="s">
        <v>490</v>
      </c>
      <c r="E10" s="49" t="s">
        <v>374</v>
      </c>
      <c r="F10" s="62">
        <v>7</v>
      </c>
      <c r="G10" s="62">
        <v>7</v>
      </c>
      <c r="H10" s="62">
        <v>7</v>
      </c>
      <c r="I10" s="70">
        <v>6.7</v>
      </c>
      <c r="J10" s="66">
        <f>ĐL73!E9</f>
        <v>6.5</v>
      </c>
      <c r="K10" s="66">
        <f>ĐL73!F9</f>
        <v>7</v>
      </c>
      <c r="L10" s="66">
        <f>ĐL73!G9</f>
        <v>7</v>
      </c>
      <c r="M10" s="109">
        <v>6.7666666666666666</v>
      </c>
      <c r="N10" s="30" t="str">
        <f t="shared" si="0"/>
        <v>TB.Khá</v>
      </c>
      <c r="O10" s="159"/>
      <c r="P10" s="160"/>
      <c r="Q10" s="93"/>
    </row>
    <row r="11" spans="1:20" ht="21.75" customHeight="1" x14ac:dyDescent="0.25">
      <c r="A11" s="93">
        <v>5</v>
      </c>
      <c r="B11" s="81" t="s">
        <v>205</v>
      </c>
      <c r="C11" s="82" t="s">
        <v>35</v>
      </c>
      <c r="D11" s="93" t="s">
        <v>491</v>
      </c>
      <c r="E11" s="49" t="s">
        <v>374</v>
      </c>
      <c r="F11" s="62">
        <v>5</v>
      </c>
      <c r="G11" s="62">
        <v>8</v>
      </c>
      <c r="H11" s="62">
        <v>8</v>
      </c>
      <c r="I11" s="70">
        <v>6.9</v>
      </c>
      <c r="J11" s="66">
        <f>ĐL73!E10</f>
        <v>7</v>
      </c>
      <c r="K11" s="66">
        <f>ĐL73!F10</f>
        <v>8</v>
      </c>
      <c r="L11" s="66">
        <f>ĐL73!G10</f>
        <v>7</v>
      </c>
      <c r="M11" s="109">
        <v>7.2833333333333341</v>
      </c>
      <c r="N11" s="30" t="str">
        <f t="shared" si="0"/>
        <v>Khá</v>
      </c>
      <c r="O11" s="159"/>
      <c r="P11" s="160"/>
      <c r="Q11" s="93"/>
    </row>
    <row r="12" spans="1:20" ht="21.75" customHeight="1" x14ac:dyDescent="0.25">
      <c r="A12" s="93">
        <v>6</v>
      </c>
      <c r="B12" s="81" t="s">
        <v>206</v>
      </c>
      <c r="C12" s="82" t="s">
        <v>207</v>
      </c>
      <c r="D12" s="83" t="s">
        <v>492</v>
      </c>
      <c r="E12" s="49" t="s">
        <v>374</v>
      </c>
      <c r="F12" s="62">
        <v>7</v>
      </c>
      <c r="G12" s="62">
        <v>7</v>
      </c>
      <c r="H12" s="62">
        <v>8</v>
      </c>
      <c r="I12" s="70">
        <f>ĐL73!D11</f>
        <v>6.9480769230769237</v>
      </c>
      <c r="J12" s="66">
        <f>ĐL73!E11</f>
        <v>7.5</v>
      </c>
      <c r="K12" s="66">
        <f>ĐL73!F11</f>
        <v>8</v>
      </c>
      <c r="L12" s="66">
        <f>ĐL73!G11</f>
        <v>7</v>
      </c>
      <c r="M12" s="70">
        <f>ĐL73!H11</f>
        <v>7.3907051282051279</v>
      </c>
      <c r="N12" s="30" t="str">
        <f t="shared" si="0"/>
        <v>Khá</v>
      </c>
      <c r="O12" s="159"/>
      <c r="P12" s="160"/>
      <c r="Q12" s="93"/>
    </row>
    <row r="13" spans="1:20" ht="21.75" customHeight="1" x14ac:dyDescent="0.25">
      <c r="A13" s="93">
        <v>7</v>
      </c>
      <c r="B13" s="81" t="s">
        <v>208</v>
      </c>
      <c r="C13" s="82" t="s">
        <v>207</v>
      </c>
      <c r="D13" s="83" t="s">
        <v>493</v>
      </c>
      <c r="E13" s="49" t="s">
        <v>374</v>
      </c>
      <c r="F13" s="62">
        <v>7</v>
      </c>
      <c r="G13" s="62">
        <v>7</v>
      </c>
      <c r="H13" s="62">
        <v>8</v>
      </c>
      <c r="I13" s="70">
        <f>ĐL73!D12</f>
        <v>6.0913461538461542</v>
      </c>
      <c r="J13" s="66">
        <f>ĐL73!E12</f>
        <v>7</v>
      </c>
      <c r="K13" s="66">
        <f>ĐL73!F12</f>
        <v>6</v>
      </c>
      <c r="L13" s="66">
        <f>ĐL73!G12</f>
        <v>6.5</v>
      </c>
      <c r="M13" s="70">
        <f>ĐL73!H12</f>
        <v>6.2123397435897445</v>
      </c>
      <c r="N13" s="30" t="str">
        <f t="shared" si="0"/>
        <v>TB.Khá</v>
      </c>
      <c r="O13" s="159"/>
      <c r="P13" s="160"/>
      <c r="Q13" s="93"/>
    </row>
    <row r="14" spans="1:20" ht="21.75" customHeight="1" x14ac:dyDescent="0.25">
      <c r="A14" s="93">
        <v>8</v>
      </c>
      <c r="B14" s="81" t="s">
        <v>209</v>
      </c>
      <c r="C14" s="82" t="s">
        <v>115</v>
      </c>
      <c r="D14" s="83" t="s">
        <v>494</v>
      </c>
      <c r="E14" s="49" t="s">
        <v>374</v>
      </c>
      <c r="F14" s="62">
        <v>7</v>
      </c>
      <c r="G14" s="62">
        <v>7</v>
      </c>
      <c r="H14" s="62">
        <v>8</v>
      </c>
      <c r="I14" s="70">
        <f>ĐL73!D13</f>
        <v>7.0548076923076923</v>
      </c>
      <c r="J14" s="66">
        <f>ĐL73!E13</f>
        <v>8</v>
      </c>
      <c r="K14" s="66">
        <f>ĐL73!F13</f>
        <v>8</v>
      </c>
      <c r="L14" s="66">
        <f>ĐL73!G13</f>
        <v>6.5</v>
      </c>
      <c r="M14" s="70">
        <f>ĐL73!H13</f>
        <v>7.5274038461538462</v>
      </c>
      <c r="N14" s="30" t="str">
        <f t="shared" ref="N14:N28" si="1">IF(M14&lt;3.95,"Kém",IF(M14&lt;4.95,"Yếu",IF(M14&lt;5.95,"Trung bình",IF(M14&lt;6.95,"TB.Khá",IF(M14&lt;7.95,"Khá","Giỏi")))))</f>
        <v>Khá</v>
      </c>
      <c r="O14" s="159"/>
      <c r="P14" s="160"/>
      <c r="Q14" s="93"/>
    </row>
    <row r="15" spans="1:20" ht="21.75" customHeight="1" x14ac:dyDescent="0.25">
      <c r="A15" s="93">
        <v>9</v>
      </c>
      <c r="B15" s="81" t="s">
        <v>210</v>
      </c>
      <c r="C15" s="82" t="s">
        <v>115</v>
      </c>
      <c r="D15" s="83" t="s">
        <v>495</v>
      </c>
      <c r="E15" s="49" t="s">
        <v>374</v>
      </c>
      <c r="F15" s="62">
        <v>6</v>
      </c>
      <c r="G15" s="62">
        <v>8</v>
      </c>
      <c r="H15" s="62">
        <v>8</v>
      </c>
      <c r="I15" s="70">
        <f>ĐL73!D14</f>
        <v>6.4269230769230763</v>
      </c>
      <c r="J15" s="66">
        <f>ĐL73!E14</f>
        <v>6</v>
      </c>
      <c r="K15" s="66">
        <f>ĐL73!F14</f>
        <v>6</v>
      </c>
      <c r="L15" s="66">
        <f>ĐL73!G14</f>
        <v>6</v>
      </c>
      <c r="M15" s="70">
        <f>ĐL73!H14</f>
        <v>6.2134615384615381</v>
      </c>
      <c r="N15" s="30" t="str">
        <f t="shared" si="1"/>
        <v>TB.Khá</v>
      </c>
      <c r="O15" s="159"/>
      <c r="P15" s="160"/>
      <c r="Q15" s="93"/>
    </row>
    <row r="16" spans="1:20" ht="21.75" customHeight="1" x14ac:dyDescent="0.25">
      <c r="A16" s="93">
        <v>10</v>
      </c>
      <c r="B16" s="81" t="s">
        <v>48</v>
      </c>
      <c r="C16" s="82" t="s">
        <v>117</v>
      </c>
      <c r="D16" s="93" t="s">
        <v>496</v>
      </c>
      <c r="E16" s="49" t="s">
        <v>374</v>
      </c>
      <c r="F16" s="62">
        <v>7</v>
      </c>
      <c r="G16" s="62">
        <v>7</v>
      </c>
      <c r="H16" s="62">
        <v>8</v>
      </c>
      <c r="I16" s="70">
        <f>ĐL73!D15</f>
        <v>6.3778846153846152</v>
      </c>
      <c r="J16" s="66">
        <f>ĐL73!E15</f>
        <v>5</v>
      </c>
      <c r="K16" s="66">
        <f>ĐL73!F15</f>
        <v>5</v>
      </c>
      <c r="L16" s="66">
        <f>ĐL73!G15</f>
        <v>6</v>
      </c>
      <c r="M16" s="70">
        <f>ĐL73!H15</f>
        <v>5.688942307692308</v>
      </c>
      <c r="N16" s="30" t="str">
        <f t="shared" si="1"/>
        <v>Trung bình</v>
      </c>
      <c r="O16" s="159"/>
      <c r="P16" s="160"/>
      <c r="Q16" s="93"/>
    </row>
    <row r="17" spans="1:20" ht="21.75" customHeight="1" x14ac:dyDescent="0.25">
      <c r="A17" s="93">
        <v>11</v>
      </c>
      <c r="B17" s="81" t="s">
        <v>211</v>
      </c>
      <c r="C17" s="82" t="s">
        <v>212</v>
      </c>
      <c r="D17" s="93" t="s">
        <v>497</v>
      </c>
      <c r="E17" s="49" t="s">
        <v>374</v>
      </c>
      <c r="F17" s="62">
        <v>7</v>
      </c>
      <c r="G17" s="62">
        <v>7</v>
      </c>
      <c r="H17" s="62">
        <v>8</v>
      </c>
      <c r="I17" s="70">
        <f>ĐL73!D16</f>
        <v>6.4317307692307697</v>
      </c>
      <c r="J17" s="66">
        <f>ĐL73!E16</f>
        <v>5.5</v>
      </c>
      <c r="K17" s="66">
        <f>ĐL73!F16</f>
        <v>6.5</v>
      </c>
      <c r="L17" s="66">
        <f>ĐL73!G16</f>
        <v>6</v>
      </c>
      <c r="M17" s="70">
        <f>ĐL73!H16</f>
        <v>6.2991987179487188</v>
      </c>
      <c r="N17" s="30" t="str">
        <f t="shared" si="1"/>
        <v>TB.Khá</v>
      </c>
      <c r="O17" s="159"/>
      <c r="P17" s="160"/>
      <c r="Q17" s="93"/>
    </row>
    <row r="18" spans="1:20" ht="21.75" customHeight="1" x14ac:dyDescent="0.25">
      <c r="A18" s="93">
        <v>12</v>
      </c>
      <c r="B18" s="81" t="s">
        <v>213</v>
      </c>
      <c r="C18" s="82" t="s">
        <v>167</v>
      </c>
      <c r="D18" s="93" t="s">
        <v>498</v>
      </c>
      <c r="E18" s="49" t="s">
        <v>374</v>
      </c>
      <c r="F18" s="62">
        <v>7</v>
      </c>
      <c r="G18" s="62">
        <v>7</v>
      </c>
      <c r="H18" s="62">
        <v>7</v>
      </c>
      <c r="I18" s="70">
        <f>ĐL73!D17</f>
        <v>5.6596153846153836</v>
      </c>
      <c r="J18" s="66">
        <f>ĐL73!E17</f>
        <v>5.5</v>
      </c>
      <c r="K18" s="66">
        <f>ĐL73!F17</f>
        <v>6</v>
      </c>
      <c r="L18" s="66">
        <f>ĐL73!G17</f>
        <v>6.5</v>
      </c>
      <c r="M18" s="70">
        <f>ĐL73!H17</f>
        <v>5.7464743589743579</v>
      </c>
      <c r="N18" s="30" t="str">
        <f t="shared" si="1"/>
        <v>Trung bình</v>
      </c>
      <c r="O18" s="159"/>
      <c r="P18" s="160"/>
      <c r="Q18" s="93"/>
    </row>
    <row r="19" spans="1:20" ht="21.75" customHeight="1" x14ac:dyDescent="0.25">
      <c r="A19" s="93">
        <v>13</v>
      </c>
      <c r="B19" s="81" t="s">
        <v>48</v>
      </c>
      <c r="C19" s="82" t="s">
        <v>198</v>
      </c>
      <c r="D19" s="84">
        <v>37174</v>
      </c>
      <c r="E19" s="49" t="s">
        <v>374</v>
      </c>
      <c r="F19" s="62">
        <v>7</v>
      </c>
      <c r="G19" s="62">
        <v>7</v>
      </c>
      <c r="H19" s="62">
        <v>9</v>
      </c>
      <c r="I19" s="70">
        <f>ĐL73!D18</f>
        <v>6.539423076923077</v>
      </c>
      <c r="J19" s="66">
        <f>ĐL73!E18</f>
        <v>5</v>
      </c>
      <c r="K19" s="66">
        <f>ĐL73!F18</f>
        <v>7.5</v>
      </c>
      <c r="L19" s="66">
        <f>ĐL73!G18</f>
        <v>6</v>
      </c>
      <c r="M19" s="70">
        <f>ĐL73!H18</f>
        <v>6.6030448717948715</v>
      </c>
      <c r="N19" s="30" t="str">
        <f t="shared" si="1"/>
        <v>TB.Khá</v>
      </c>
      <c r="O19" s="159"/>
      <c r="P19" s="160"/>
      <c r="Q19" s="93"/>
    </row>
    <row r="20" spans="1:20" ht="21.75" customHeight="1" x14ac:dyDescent="0.25">
      <c r="A20" s="93">
        <v>14</v>
      </c>
      <c r="B20" s="81" t="s">
        <v>214</v>
      </c>
      <c r="C20" s="82" t="s">
        <v>346</v>
      </c>
      <c r="D20" s="83" t="s">
        <v>499</v>
      </c>
      <c r="E20" s="49" t="s">
        <v>374</v>
      </c>
      <c r="F20" s="62">
        <v>6</v>
      </c>
      <c r="G20" s="62">
        <v>8</v>
      </c>
      <c r="H20" s="62">
        <v>9</v>
      </c>
      <c r="I20" s="70">
        <f>ĐL73!D19</f>
        <v>6.2153846153846155</v>
      </c>
      <c r="J20" s="66">
        <f>ĐL73!E19</f>
        <v>6.5</v>
      </c>
      <c r="K20" s="66">
        <f>ĐL73!F19</f>
        <v>6</v>
      </c>
      <c r="L20" s="66">
        <f>ĐL73!G19</f>
        <v>7</v>
      </c>
      <c r="M20" s="70">
        <f>ĐL73!H19</f>
        <v>6.1910256410256421</v>
      </c>
      <c r="N20" s="30" t="str">
        <f t="shared" si="1"/>
        <v>TB.Khá</v>
      </c>
      <c r="O20" s="159"/>
      <c r="P20" s="160"/>
      <c r="Q20" s="93"/>
    </row>
    <row r="21" spans="1:20" ht="21.75" customHeight="1" x14ac:dyDescent="0.25">
      <c r="A21" s="93">
        <v>15</v>
      </c>
      <c r="B21" s="81" t="s">
        <v>81</v>
      </c>
      <c r="C21" s="82" t="s">
        <v>215</v>
      </c>
      <c r="D21" s="83" t="s">
        <v>500</v>
      </c>
      <c r="E21" s="49" t="s">
        <v>374</v>
      </c>
      <c r="F21" s="62">
        <v>7</v>
      </c>
      <c r="G21" s="62">
        <v>7</v>
      </c>
      <c r="H21" s="62">
        <v>7</v>
      </c>
      <c r="I21" s="70">
        <f>ĐL73!D20</f>
        <v>7.593406593406594</v>
      </c>
      <c r="J21" s="66">
        <f>ĐL73!E20</f>
        <v>8</v>
      </c>
      <c r="K21" s="66">
        <f>ĐL73!F20</f>
        <v>9</v>
      </c>
      <c r="L21" s="66">
        <f>ĐL73!G20</f>
        <v>6</v>
      </c>
      <c r="M21" s="70">
        <f>ĐL73!H20</f>
        <v>8.1300366300366296</v>
      </c>
      <c r="N21" s="30" t="str">
        <f t="shared" si="1"/>
        <v>Giỏi</v>
      </c>
      <c r="O21" s="159"/>
      <c r="P21" s="160"/>
      <c r="Q21" s="93"/>
    </row>
    <row r="22" spans="1:20" ht="21.75" customHeight="1" x14ac:dyDescent="0.25">
      <c r="A22" s="93">
        <v>16</v>
      </c>
      <c r="B22" s="81" t="s">
        <v>216</v>
      </c>
      <c r="C22" s="82" t="s">
        <v>215</v>
      </c>
      <c r="D22" s="93" t="s">
        <v>501</v>
      </c>
      <c r="E22" s="49" t="s">
        <v>374</v>
      </c>
      <c r="F22" s="62">
        <v>7</v>
      </c>
      <c r="G22" s="62">
        <v>8</v>
      </c>
      <c r="H22" s="62">
        <v>8</v>
      </c>
      <c r="I22" s="70">
        <f>ĐL73!D21</f>
        <v>7.4013736263736272</v>
      </c>
      <c r="J22" s="66">
        <f>ĐL73!E21</f>
        <v>7.5</v>
      </c>
      <c r="K22" s="66">
        <f>ĐL73!F21</f>
        <v>8.5</v>
      </c>
      <c r="L22" s="66">
        <f>ĐL73!G21</f>
        <v>6</v>
      </c>
      <c r="M22" s="70">
        <f>ĐL73!H21</f>
        <v>7.7840201465201462</v>
      </c>
      <c r="N22" s="30" t="str">
        <f t="shared" si="1"/>
        <v>Khá</v>
      </c>
      <c r="O22" s="159" t="s">
        <v>508</v>
      </c>
      <c r="P22" s="160" t="s">
        <v>487</v>
      </c>
      <c r="Q22" s="93"/>
    </row>
    <row r="23" spans="1:20" ht="21.75" customHeight="1" x14ac:dyDescent="0.25">
      <c r="A23" s="93">
        <v>17</v>
      </c>
      <c r="B23" s="81" t="s">
        <v>217</v>
      </c>
      <c r="C23" s="82" t="s">
        <v>215</v>
      </c>
      <c r="D23" s="83" t="s">
        <v>502</v>
      </c>
      <c r="E23" s="49" t="s">
        <v>503</v>
      </c>
      <c r="F23" s="62">
        <v>7</v>
      </c>
      <c r="G23" s="62">
        <v>7</v>
      </c>
      <c r="H23" s="62">
        <v>7</v>
      </c>
      <c r="I23" s="70">
        <f>ĐL73!D22</f>
        <v>6.5041208791208796</v>
      </c>
      <c r="J23" s="66">
        <f>ĐL73!E22</f>
        <v>6</v>
      </c>
      <c r="K23" s="66">
        <f>ĐL73!F22</f>
        <v>5</v>
      </c>
      <c r="L23" s="66">
        <f>ĐL73!G22</f>
        <v>6</v>
      </c>
      <c r="M23" s="70">
        <f>ĐL73!H22</f>
        <v>5.9187271062271067</v>
      </c>
      <c r="N23" s="30" t="str">
        <f t="shared" si="1"/>
        <v>Trung bình</v>
      </c>
      <c r="O23" s="159"/>
      <c r="P23" s="160"/>
      <c r="Q23" s="93"/>
    </row>
    <row r="24" spans="1:20" ht="21.75" customHeight="1" x14ac:dyDescent="0.25">
      <c r="A24" s="93">
        <v>18</v>
      </c>
      <c r="B24" s="81" t="s">
        <v>51</v>
      </c>
      <c r="C24" s="82" t="s">
        <v>215</v>
      </c>
      <c r="D24" s="93" t="s">
        <v>504</v>
      </c>
      <c r="E24" s="49" t="s">
        <v>374</v>
      </c>
      <c r="F24" s="62">
        <v>6</v>
      </c>
      <c r="G24" s="62">
        <v>7</v>
      </c>
      <c r="H24" s="62">
        <v>9</v>
      </c>
      <c r="I24" s="70">
        <f>ĐL73!D23</f>
        <v>6.7285714285714278</v>
      </c>
      <c r="J24" s="66">
        <f>ĐL73!E23</f>
        <v>8</v>
      </c>
      <c r="K24" s="66">
        <f>ĐL73!F23</f>
        <v>7</v>
      </c>
      <c r="L24" s="66">
        <f>ĐL73!G23</f>
        <v>6</v>
      </c>
      <c r="M24" s="70">
        <f>ĐL73!H23</f>
        <v>7.0309523809523808</v>
      </c>
      <c r="N24" s="30" t="str">
        <f t="shared" si="1"/>
        <v>Khá</v>
      </c>
      <c r="O24" s="159"/>
      <c r="P24" s="160"/>
      <c r="Q24" s="93"/>
    </row>
    <row r="25" spans="1:20" ht="21.75" customHeight="1" x14ac:dyDescent="0.25">
      <c r="A25" s="93">
        <v>19</v>
      </c>
      <c r="B25" s="81" t="s">
        <v>48</v>
      </c>
      <c r="C25" s="82" t="s">
        <v>215</v>
      </c>
      <c r="D25" s="83" t="s">
        <v>505</v>
      </c>
      <c r="E25" s="49" t="s">
        <v>374</v>
      </c>
      <c r="F25" s="62">
        <v>7</v>
      </c>
      <c r="G25" s="62">
        <v>7</v>
      </c>
      <c r="H25" s="62">
        <v>8</v>
      </c>
      <c r="I25" s="70">
        <f>ĐL73!D24</f>
        <v>6.5289835164835166</v>
      </c>
      <c r="J25" s="66">
        <f>ĐL73!E24</f>
        <v>6</v>
      </c>
      <c r="K25" s="66">
        <f>ĐL73!F24</f>
        <v>8</v>
      </c>
      <c r="L25" s="66">
        <f>ĐL73!G24</f>
        <v>7</v>
      </c>
      <c r="M25" s="70">
        <f>ĐL73!H24</f>
        <v>6.9311584249084248</v>
      </c>
      <c r="N25" s="30" t="str">
        <f t="shared" si="1"/>
        <v>TB.Khá</v>
      </c>
      <c r="O25" s="159"/>
      <c r="P25" s="160"/>
      <c r="Q25" s="93"/>
    </row>
    <row r="26" spans="1:20" ht="21.75" customHeight="1" x14ac:dyDescent="0.25">
      <c r="A26" s="93">
        <v>20</v>
      </c>
      <c r="B26" s="81" t="s">
        <v>218</v>
      </c>
      <c r="C26" s="82" t="s">
        <v>215</v>
      </c>
      <c r="D26" s="93" t="s">
        <v>506</v>
      </c>
      <c r="E26" s="49" t="s">
        <v>374</v>
      </c>
      <c r="F26" s="62">
        <v>6</v>
      </c>
      <c r="G26" s="62">
        <v>7</v>
      </c>
      <c r="H26" s="62">
        <v>8</v>
      </c>
      <c r="I26" s="70">
        <f>ĐL73!D25</f>
        <v>6.421153846153846</v>
      </c>
      <c r="J26" s="66">
        <f>ĐL73!E25</f>
        <v>7</v>
      </c>
      <c r="K26" s="66">
        <f>ĐL73!F25</f>
        <v>6</v>
      </c>
      <c r="L26" s="66">
        <f>ĐL73!G25</f>
        <v>6.5</v>
      </c>
      <c r="M26" s="70">
        <f>ĐL73!H25</f>
        <v>6.37724358974359</v>
      </c>
      <c r="N26" s="30" t="str">
        <f t="shared" si="1"/>
        <v>TB.Khá</v>
      </c>
      <c r="O26" s="159"/>
      <c r="P26" s="160"/>
      <c r="Q26" s="93"/>
    </row>
    <row r="27" spans="1:20" ht="21.75" customHeight="1" x14ac:dyDescent="0.25">
      <c r="A27" s="93">
        <v>21</v>
      </c>
      <c r="B27" s="81" t="s">
        <v>209</v>
      </c>
      <c r="C27" s="82" t="s">
        <v>182</v>
      </c>
      <c r="D27" s="83" t="s">
        <v>507</v>
      </c>
      <c r="E27" s="49" t="s">
        <v>374</v>
      </c>
      <c r="F27" s="62">
        <v>7</v>
      </c>
      <c r="G27" s="62">
        <v>7</v>
      </c>
      <c r="H27" s="62">
        <v>7</v>
      </c>
      <c r="I27" s="70">
        <f>ĐL73!D26</f>
        <v>6.8034340659340646</v>
      </c>
      <c r="J27" s="66">
        <f>ĐL73!E26</f>
        <v>6</v>
      </c>
      <c r="K27" s="66">
        <f>ĐL73!F26</f>
        <v>7</v>
      </c>
      <c r="L27" s="66">
        <f>ĐL73!G26</f>
        <v>6</v>
      </c>
      <c r="M27" s="70">
        <f>ĐL73!H26</f>
        <v>6.7350503663003662</v>
      </c>
      <c r="N27" s="30" t="str">
        <f t="shared" si="1"/>
        <v>TB.Khá</v>
      </c>
      <c r="O27" s="159"/>
      <c r="P27" s="160"/>
      <c r="Q27" s="93"/>
    </row>
    <row r="28" spans="1:20" ht="21.75" customHeight="1" x14ac:dyDescent="0.25">
      <c r="A28" s="93">
        <v>22</v>
      </c>
      <c r="B28" s="81" t="s">
        <v>219</v>
      </c>
      <c r="C28" s="82" t="s">
        <v>182</v>
      </c>
      <c r="D28" s="93" t="s">
        <v>463</v>
      </c>
      <c r="E28" s="49" t="s">
        <v>374</v>
      </c>
      <c r="F28" s="62">
        <v>7</v>
      </c>
      <c r="G28" s="62">
        <v>7</v>
      </c>
      <c r="H28" s="62">
        <v>8</v>
      </c>
      <c r="I28" s="70">
        <f>ĐL73!D27</f>
        <v>6.3548076923076922</v>
      </c>
      <c r="J28" s="66">
        <f>ĐL73!E27</f>
        <v>5</v>
      </c>
      <c r="K28" s="66">
        <f>ĐL73!F27</f>
        <v>7</v>
      </c>
      <c r="L28" s="66">
        <f>ĐL73!G27</f>
        <v>6</v>
      </c>
      <c r="M28" s="70">
        <f>ĐL73!H27</f>
        <v>6.3440705128205126</v>
      </c>
      <c r="N28" s="30" t="str">
        <f t="shared" si="1"/>
        <v>TB.Khá</v>
      </c>
      <c r="O28" s="159"/>
      <c r="P28" s="160"/>
      <c r="Q28" s="93"/>
    </row>
    <row r="29" spans="1:20" ht="19.5" customHeight="1" x14ac:dyDescent="0.25">
      <c r="A29" s="79" t="s">
        <v>575</v>
      </c>
      <c r="B29" s="59"/>
      <c r="C29" s="75"/>
      <c r="D29" s="53"/>
      <c r="E29" s="97" t="s">
        <v>597</v>
      </c>
      <c r="F29" s="67"/>
      <c r="G29" s="67"/>
      <c r="J29" s="75"/>
      <c r="K29" s="68"/>
      <c r="L29" s="68"/>
      <c r="M29" s="72"/>
      <c r="N29" s="52"/>
      <c r="O29" s="52"/>
      <c r="P29" s="52"/>
      <c r="Q29" s="52"/>
      <c r="R29" s="55" t="s">
        <v>569</v>
      </c>
      <c r="S29" s="76">
        <f>COUNTIF($N$7:$N$28,"Giỏi")</f>
        <v>1</v>
      </c>
      <c r="T29" s="63">
        <f>S29/$S$34*100</f>
        <v>4.5454545454545459</v>
      </c>
    </row>
    <row r="30" spans="1:20" ht="19.5" customHeight="1" x14ac:dyDescent="0.25">
      <c r="A30" s="95" t="s">
        <v>576</v>
      </c>
      <c r="B30" s="59"/>
      <c r="D30" s="53"/>
      <c r="E30" s="97" t="s">
        <v>597</v>
      </c>
      <c r="F30" s="67"/>
      <c r="G30" s="67"/>
      <c r="J30" s="75"/>
      <c r="K30" s="68"/>
      <c r="L30" s="68"/>
      <c r="M30" s="72"/>
      <c r="P30" s="52"/>
      <c r="Q30" s="52"/>
      <c r="R30" s="55" t="s">
        <v>381</v>
      </c>
      <c r="S30" s="76">
        <f>COUNTIF($N$7:$N$28,"Khá")</f>
        <v>5</v>
      </c>
      <c r="T30" s="63">
        <f t="shared" ref="T30:T33" si="2">S30/$S$34*100</f>
        <v>22.727272727272727</v>
      </c>
    </row>
    <row r="31" spans="1:20" ht="19.5" customHeight="1" x14ac:dyDescent="0.25">
      <c r="A31" s="95" t="s">
        <v>574</v>
      </c>
      <c r="B31" s="59"/>
      <c r="C31" s="75"/>
      <c r="D31" s="53"/>
      <c r="E31" s="75" t="s">
        <v>598</v>
      </c>
      <c r="F31" s="96"/>
      <c r="G31" s="67"/>
      <c r="H31" s="67"/>
      <c r="I31" s="55"/>
      <c r="J31" s="77"/>
      <c r="K31" s="75" t="s">
        <v>600</v>
      </c>
      <c r="M31" s="72"/>
      <c r="P31" s="52"/>
      <c r="Q31" s="52"/>
      <c r="R31" s="55" t="s">
        <v>568</v>
      </c>
      <c r="S31" s="76">
        <f>COUNTIF($N$7:$N$28,"TB.Khá")</f>
        <v>11</v>
      </c>
      <c r="T31" s="63">
        <f t="shared" si="2"/>
        <v>50</v>
      </c>
    </row>
    <row r="32" spans="1:20" ht="19.5" customHeight="1" x14ac:dyDescent="0.25">
      <c r="A32" s="95"/>
      <c r="B32" s="59"/>
      <c r="C32" s="75"/>
      <c r="D32" s="53"/>
      <c r="E32" s="75" t="s">
        <v>599</v>
      </c>
      <c r="F32" s="96"/>
      <c r="G32" s="67"/>
      <c r="H32" s="67"/>
      <c r="I32" s="75"/>
      <c r="J32" s="77"/>
      <c r="K32" s="75" t="s">
        <v>634</v>
      </c>
      <c r="M32" s="72"/>
      <c r="N32" s="75"/>
      <c r="P32" s="52"/>
      <c r="Q32" s="52"/>
      <c r="R32" s="55" t="s">
        <v>378</v>
      </c>
      <c r="S32" s="76">
        <f>COUNTIF($N$7:$N$28,"Trung bình")</f>
        <v>5</v>
      </c>
      <c r="T32" s="63">
        <f t="shared" si="2"/>
        <v>22.727272727272727</v>
      </c>
    </row>
    <row r="33" spans="1:20" ht="19.5" customHeight="1" x14ac:dyDescent="0.25">
      <c r="H33" s="180" t="s">
        <v>573</v>
      </c>
      <c r="I33" s="180"/>
      <c r="J33" s="180"/>
      <c r="K33" s="180"/>
      <c r="L33" s="180"/>
      <c r="M33" s="180"/>
      <c r="N33" s="180"/>
      <c r="O33" s="180"/>
      <c r="P33" s="180"/>
      <c r="Q33" s="180"/>
      <c r="R33" s="55" t="s">
        <v>570</v>
      </c>
      <c r="S33" s="76">
        <f>COUNTIF($N$7:$N$42,"Kém")</f>
        <v>0</v>
      </c>
      <c r="T33" s="63">
        <f t="shared" si="2"/>
        <v>0</v>
      </c>
    </row>
    <row r="34" spans="1:20" ht="19.5" customHeight="1" x14ac:dyDescent="0.25">
      <c r="A34" s="181" t="s">
        <v>572</v>
      </c>
      <c r="B34" s="181"/>
      <c r="C34" s="181"/>
      <c r="D34" s="181"/>
      <c r="H34" s="177" t="s">
        <v>73</v>
      </c>
      <c r="I34" s="177"/>
      <c r="J34" s="177"/>
      <c r="K34" s="177"/>
      <c r="L34" s="177"/>
      <c r="M34" s="177"/>
      <c r="N34" s="177"/>
      <c r="O34" s="177"/>
      <c r="P34" s="177"/>
      <c r="Q34" s="177"/>
      <c r="R34" s="55" t="s">
        <v>571</v>
      </c>
      <c r="S34" s="55">
        <f>SUM(S29:S33)</f>
        <v>22</v>
      </c>
      <c r="T34" s="55">
        <f>SUM(T29:T33)</f>
        <v>100</v>
      </c>
    </row>
    <row r="35" spans="1:20" ht="19.5" customHeight="1" x14ac:dyDescent="0.25"/>
    <row r="36" spans="1:20" ht="19.5" customHeight="1" x14ac:dyDescent="0.25"/>
    <row r="37" spans="1:20" ht="19.5" customHeight="1" x14ac:dyDescent="0.25"/>
    <row r="38" spans="1:20" ht="19.5" customHeight="1" x14ac:dyDescent="0.25">
      <c r="A38" s="177" t="s">
        <v>406</v>
      </c>
      <c r="B38" s="177"/>
      <c r="C38" s="177"/>
      <c r="D38" s="177"/>
      <c r="H38" s="177" t="s">
        <v>74</v>
      </c>
      <c r="I38" s="177"/>
      <c r="J38" s="177"/>
      <c r="K38" s="177"/>
      <c r="L38" s="177"/>
      <c r="M38" s="177"/>
      <c r="N38" s="177"/>
      <c r="O38" s="177"/>
      <c r="P38" s="177"/>
      <c r="Q38" s="177"/>
    </row>
  </sheetData>
  <mergeCells count="25">
    <mergeCell ref="O22:O28"/>
    <mergeCell ref="P22:P28"/>
    <mergeCell ref="O7:O21"/>
    <mergeCell ref="P7:P21"/>
    <mergeCell ref="M4:M6"/>
    <mergeCell ref="N4:N6"/>
    <mergeCell ref="O4:O6"/>
    <mergeCell ref="P4:P6"/>
    <mergeCell ref="H33:Q33"/>
    <mergeCell ref="A34:D34"/>
    <mergeCell ref="H34:Q34"/>
    <mergeCell ref="A38:D38"/>
    <mergeCell ref="H38:Q38"/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</mergeCells>
  <pageMargins left="0.7" right="0.7" top="0.75" bottom="0.75" header="0.3" footer="0.3"/>
  <pageSetup paperSize="9" scale="91" fitToHeight="0" orientation="landscape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4"/>
  <sheetViews>
    <sheetView topLeftCell="A25" workbookViewId="0">
      <selection activeCell="E29" sqref="E29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94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8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601</v>
      </c>
      <c r="D3" s="98"/>
      <c r="E3" s="98"/>
      <c r="F3" s="98"/>
      <c r="G3" s="98"/>
      <c r="H3" s="98"/>
      <c r="I3" s="99" t="s">
        <v>590</v>
      </c>
      <c r="P3" s="98"/>
      <c r="Q3" s="98"/>
      <c r="T3" s="101"/>
    </row>
    <row r="4" spans="1:20" s="56" customFormat="1" ht="24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4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4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4" customHeight="1" x14ac:dyDescent="0.25">
      <c r="A7" s="93">
        <v>1</v>
      </c>
      <c r="B7" s="87" t="s">
        <v>221</v>
      </c>
      <c r="C7" s="88" t="s">
        <v>78</v>
      </c>
      <c r="D7" s="89" t="s">
        <v>509</v>
      </c>
      <c r="E7" s="49" t="s">
        <v>374</v>
      </c>
      <c r="F7" s="62">
        <v>7</v>
      </c>
      <c r="G7" s="62">
        <v>7</v>
      </c>
      <c r="H7" s="62">
        <v>7</v>
      </c>
      <c r="I7" s="70">
        <f>ĐL74!D6</f>
        <v>5.7932692307692308</v>
      </c>
      <c r="J7" s="66">
        <f>ĐL74!E6</f>
        <v>6.5</v>
      </c>
      <c r="K7" s="66">
        <f>ĐL74!F6</f>
        <v>6</v>
      </c>
      <c r="L7" s="66">
        <f>ĐL74!G6</f>
        <v>7</v>
      </c>
      <c r="M7" s="70">
        <f>ĐL74!H6</f>
        <v>5.9799679487179489</v>
      </c>
      <c r="N7" s="30" t="str">
        <f t="shared" ref="N7:N25" si="0">IF(M7&lt;3.95,"Kém",IF(M7&lt;4.95,"Yếu",IF(M7&lt;5.95,"Trung bình",IF(M7&lt;6.95,"TB.Khá",IF(M7&lt;7.95,"Khá","Giỏi")))))</f>
        <v>TB.Khá</v>
      </c>
      <c r="O7" s="159" t="s">
        <v>523</v>
      </c>
      <c r="P7" s="160" t="s">
        <v>487</v>
      </c>
      <c r="Q7" s="93"/>
    </row>
    <row r="8" spans="1:20" ht="24" customHeight="1" x14ac:dyDescent="0.25">
      <c r="A8" s="93">
        <v>2</v>
      </c>
      <c r="B8" s="87" t="s">
        <v>222</v>
      </c>
      <c r="C8" s="88" t="s">
        <v>78</v>
      </c>
      <c r="D8" s="90" t="s">
        <v>510</v>
      </c>
      <c r="E8" s="49" t="s">
        <v>374</v>
      </c>
      <c r="F8" s="62">
        <v>7</v>
      </c>
      <c r="G8" s="62">
        <v>8</v>
      </c>
      <c r="H8" s="62">
        <v>8</v>
      </c>
      <c r="I8" s="70">
        <f>ĐL74!D7</f>
        <v>7.3951923076923078</v>
      </c>
      <c r="J8" s="66">
        <f>ĐL74!E7</f>
        <v>8.5</v>
      </c>
      <c r="K8" s="66">
        <f>ĐL74!F7</f>
        <v>8</v>
      </c>
      <c r="L8" s="66">
        <f>ĐL74!G7</f>
        <v>7</v>
      </c>
      <c r="M8" s="70">
        <f>ĐL74!H7</f>
        <v>7.7809294871794874</v>
      </c>
      <c r="N8" s="30" t="str">
        <f t="shared" si="0"/>
        <v>Khá</v>
      </c>
      <c r="O8" s="159"/>
      <c r="P8" s="160"/>
      <c r="Q8" s="93"/>
    </row>
    <row r="9" spans="1:20" ht="24" customHeight="1" x14ac:dyDescent="0.25">
      <c r="A9" s="93">
        <v>3</v>
      </c>
      <c r="B9" s="87" t="s">
        <v>223</v>
      </c>
      <c r="C9" s="88" t="s">
        <v>78</v>
      </c>
      <c r="D9" s="90" t="s">
        <v>511</v>
      </c>
      <c r="E9" s="49" t="s">
        <v>374</v>
      </c>
      <c r="F9" s="62">
        <v>8</v>
      </c>
      <c r="G9" s="62">
        <v>9</v>
      </c>
      <c r="H9" s="62">
        <v>9</v>
      </c>
      <c r="I9" s="70">
        <f>ĐL74!D8</f>
        <v>7.263461538461538</v>
      </c>
      <c r="J9" s="66">
        <f>ĐL74!E8</f>
        <v>8</v>
      </c>
      <c r="K9" s="66">
        <f>ĐL74!F8</f>
        <v>8</v>
      </c>
      <c r="L9" s="66">
        <f>ĐL74!G8</f>
        <v>7</v>
      </c>
      <c r="M9" s="70">
        <f>ĐL74!H8</f>
        <v>7.6317307692307681</v>
      </c>
      <c r="N9" s="30" t="str">
        <f t="shared" si="0"/>
        <v>Khá</v>
      </c>
      <c r="O9" s="159"/>
      <c r="P9" s="160"/>
      <c r="Q9" s="93"/>
    </row>
    <row r="10" spans="1:20" ht="24" customHeight="1" x14ac:dyDescent="0.25">
      <c r="A10" s="93">
        <v>4</v>
      </c>
      <c r="B10" s="87" t="s">
        <v>224</v>
      </c>
      <c r="C10" s="88" t="s">
        <v>225</v>
      </c>
      <c r="D10" s="90" t="s">
        <v>461</v>
      </c>
      <c r="E10" s="49" t="s">
        <v>374</v>
      </c>
      <c r="F10" s="62">
        <v>9</v>
      </c>
      <c r="G10" s="62">
        <v>9</v>
      </c>
      <c r="H10" s="62">
        <v>8</v>
      </c>
      <c r="I10" s="70">
        <f>ĐL74!D9</f>
        <v>7.1817307692307679</v>
      </c>
      <c r="J10" s="66">
        <f>ĐL74!E9</f>
        <v>7</v>
      </c>
      <c r="K10" s="66">
        <f>ĐL74!F9</f>
        <v>7</v>
      </c>
      <c r="L10" s="66">
        <f>ĐL74!G9</f>
        <v>8</v>
      </c>
      <c r="M10" s="70">
        <f>ĐL74!H9</f>
        <v>7.090865384615384</v>
      </c>
      <c r="N10" s="30" t="str">
        <f t="shared" si="0"/>
        <v>Khá</v>
      </c>
      <c r="O10" s="159"/>
      <c r="P10" s="160"/>
      <c r="Q10" s="93"/>
    </row>
    <row r="11" spans="1:20" ht="24" customHeight="1" x14ac:dyDescent="0.25">
      <c r="A11" s="93">
        <v>5</v>
      </c>
      <c r="B11" s="87" t="s">
        <v>226</v>
      </c>
      <c r="C11" s="88" t="s">
        <v>227</v>
      </c>
      <c r="D11" s="90" t="s">
        <v>512</v>
      </c>
      <c r="E11" s="49" t="s">
        <v>374</v>
      </c>
      <c r="F11" s="62">
        <v>8</v>
      </c>
      <c r="G11" s="62">
        <v>9</v>
      </c>
      <c r="H11" s="62">
        <v>9</v>
      </c>
      <c r="I11" s="70">
        <f>ĐL74!D10</f>
        <v>7.4365384615384622</v>
      </c>
      <c r="J11" s="66">
        <f>ĐL74!E10</f>
        <v>8</v>
      </c>
      <c r="K11" s="66">
        <f>ĐL74!F10</f>
        <v>7.5</v>
      </c>
      <c r="L11" s="66">
        <f>ĐL74!G10</f>
        <v>7</v>
      </c>
      <c r="M11" s="70">
        <f>ĐL74!H10</f>
        <v>7.5516025641025637</v>
      </c>
      <c r="N11" s="30" t="str">
        <f t="shared" si="0"/>
        <v>Khá</v>
      </c>
      <c r="O11" s="159"/>
      <c r="P11" s="160"/>
      <c r="Q11" s="93"/>
    </row>
    <row r="12" spans="1:20" ht="24" customHeight="1" x14ac:dyDescent="0.25">
      <c r="A12" s="93">
        <v>6</v>
      </c>
      <c r="B12" s="87" t="s">
        <v>228</v>
      </c>
      <c r="C12" s="88" t="s">
        <v>95</v>
      </c>
      <c r="D12" s="90" t="s">
        <v>513</v>
      </c>
      <c r="E12" s="49" t="s">
        <v>374</v>
      </c>
      <c r="F12" s="62">
        <v>9</v>
      </c>
      <c r="G12" s="62">
        <v>8</v>
      </c>
      <c r="H12" s="62">
        <v>7</v>
      </c>
      <c r="I12" s="70">
        <f>ĐL74!D11</f>
        <v>7.2230769230769232</v>
      </c>
      <c r="J12" s="66">
        <f>ĐL74!E11</f>
        <v>9</v>
      </c>
      <c r="K12" s="66">
        <f>ĐL74!F11</f>
        <v>7.5</v>
      </c>
      <c r="L12" s="66">
        <f>ĐL74!G11</f>
        <v>8</v>
      </c>
      <c r="M12" s="70">
        <f>ĐL74!H11</f>
        <v>7.6115384615384611</v>
      </c>
      <c r="N12" s="30" t="str">
        <f t="shared" si="0"/>
        <v>Khá</v>
      </c>
      <c r="O12" s="159"/>
      <c r="P12" s="160"/>
      <c r="Q12" s="93"/>
    </row>
    <row r="13" spans="1:20" ht="24" customHeight="1" x14ac:dyDescent="0.25">
      <c r="A13" s="93">
        <v>7</v>
      </c>
      <c r="B13" s="87" t="s">
        <v>229</v>
      </c>
      <c r="C13" s="88" t="s">
        <v>30</v>
      </c>
      <c r="D13" s="90" t="s">
        <v>436</v>
      </c>
      <c r="E13" s="49" t="s">
        <v>374</v>
      </c>
      <c r="F13" s="62">
        <v>7</v>
      </c>
      <c r="G13" s="62">
        <v>7</v>
      </c>
      <c r="H13" s="62">
        <v>7</v>
      </c>
      <c r="I13" s="70">
        <f>ĐL74!D12</f>
        <v>6.1355769230769246</v>
      </c>
      <c r="J13" s="66">
        <f>ĐL74!E12</f>
        <v>8</v>
      </c>
      <c r="K13" s="66">
        <f>ĐL74!F12</f>
        <v>5</v>
      </c>
      <c r="L13" s="66">
        <f>ĐL74!G12</f>
        <v>7</v>
      </c>
      <c r="M13" s="70">
        <f>ĐL74!H12</f>
        <v>6.0677884615384627</v>
      </c>
      <c r="N13" s="30" t="str">
        <f t="shared" si="0"/>
        <v>TB.Khá</v>
      </c>
      <c r="O13" s="159"/>
      <c r="P13" s="160"/>
      <c r="Q13" s="93"/>
    </row>
    <row r="14" spans="1:20" ht="24" customHeight="1" x14ac:dyDescent="0.25">
      <c r="A14" s="93">
        <v>8</v>
      </c>
      <c r="B14" s="87" t="s">
        <v>230</v>
      </c>
      <c r="C14" s="88" t="s">
        <v>231</v>
      </c>
      <c r="D14" s="90" t="s">
        <v>437</v>
      </c>
      <c r="E14" s="49" t="s">
        <v>374</v>
      </c>
      <c r="F14" s="62">
        <v>8</v>
      </c>
      <c r="G14" s="62">
        <v>8</v>
      </c>
      <c r="H14" s="62">
        <v>8</v>
      </c>
      <c r="I14" s="70">
        <f>ĐL74!D13</f>
        <v>7.013461538461538</v>
      </c>
      <c r="J14" s="66">
        <f>ĐL74!E13</f>
        <v>7.5</v>
      </c>
      <c r="K14" s="66">
        <f>ĐL74!F13</f>
        <v>6</v>
      </c>
      <c r="L14" s="66">
        <f>ĐL74!G13</f>
        <v>7</v>
      </c>
      <c r="M14" s="70">
        <f>ĐL74!H13</f>
        <v>6.7567307692307681</v>
      </c>
      <c r="N14" s="30" t="str">
        <f t="shared" si="0"/>
        <v>TB.Khá</v>
      </c>
      <c r="O14" s="159"/>
      <c r="P14" s="160"/>
      <c r="Q14" s="93"/>
    </row>
    <row r="15" spans="1:20" ht="24" customHeight="1" x14ac:dyDescent="0.25">
      <c r="A15" s="93">
        <v>9</v>
      </c>
      <c r="B15" s="87" t="s">
        <v>47</v>
      </c>
      <c r="C15" s="88" t="s">
        <v>35</v>
      </c>
      <c r="D15" s="90" t="s">
        <v>514</v>
      </c>
      <c r="E15" s="49" t="s">
        <v>374</v>
      </c>
      <c r="F15" s="62">
        <v>8</v>
      </c>
      <c r="G15" s="62">
        <v>9</v>
      </c>
      <c r="H15" s="62">
        <v>8</v>
      </c>
      <c r="I15" s="70">
        <f>ĐL74!D14</f>
        <v>6.8211538461538463</v>
      </c>
      <c r="J15" s="66">
        <f>ĐL74!E14</f>
        <v>7.5</v>
      </c>
      <c r="K15" s="66">
        <f>ĐL74!F14</f>
        <v>7.5</v>
      </c>
      <c r="L15" s="66">
        <f>ĐL74!G14</f>
        <v>7</v>
      </c>
      <c r="M15" s="70">
        <f>ĐL74!H14</f>
        <v>7.1605769230769232</v>
      </c>
      <c r="N15" s="30" t="str">
        <f t="shared" si="0"/>
        <v>Khá</v>
      </c>
      <c r="O15" s="159"/>
      <c r="P15" s="160"/>
      <c r="Q15" s="93"/>
    </row>
    <row r="16" spans="1:20" ht="24" customHeight="1" x14ac:dyDescent="0.25">
      <c r="A16" s="93">
        <v>10</v>
      </c>
      <c r="B16" s="87" t="s">
        <v>232</v>
      </c>
      <c r="C16" s="88" t="s">
        <v>233</v>
      </c>
      <c r="D16" s="90" t="s">
        <v>515</v>
      </c>
      <c r="E16" s="49" t="s">
        <v>374</v>
      </c>
      <c r="F16" s="62">
        <v>7</v>
      </c>
      <c r="G16" s="62">
        <v>8</v>
      </c>
      <c r="H16" s="62">
        <v>8</v>
      </c>
      <c r="I16" s="70">
        <f>ĐL74!D15</f>
        <v>6.5557692307692301</v>
      </c>
      <c r="J16" s="66">
        <f>ĐL74!E15</f>
        <v>7.5</v>
      </c>
      <c r="K16" s="66">
        <f>ĐL74!F15</f>
        <v>6</v>
      </c>
      <c r="L16" s="66">
        <f>ĐL74!G15</f>
        <v>7</v>
      </c>
      <c r="M16" s="70">
        <f>ĐL74!H15</f>
        <v>6.5278846153846146</v>
      </c>
      <c r="N16" s="30" t="str">
        <f t="shared" si="0"/>
        <v>TB.Khá</v>
      </c>
      <c r="O16" s="159"/>
      <c r="P16" s="160"/>
      <c r="Q16" s="93"/>
    </row>
    <row r="17" spans="1:20" ht="24" customHeight="1" x14ac:dyDescent="0.25">
      <c r="A17" s="93">
        <v>11</v>
      </c>
      <c r="B17" s="87" t="s">
        <v>234</v>
      </c>
      <c r="C17" s="88" t="s">
        <v>235</v>
      </c>
      <c r="D17" s="90" t="s">
        <v>516</v>
      </c>
      <c r="E17" s="49" t="s">
        <v>374</v>
      </c>
      <c r="F17" s="62">
        <v>8</v>
      </c>
      <c r="G17" s="62">
        <v>8</v>
      </c>
      <c r="H17" s="62">
        <v>8</v>
      </c>
      <c r="I17" s="70">
        <f>ĐL74!D16</f>
        <v>6.5365384615384619</v>
      </c>
      <c r="J17" s="66">
        <f>ĐL74!E16</f>
        <v>5.5</v>
      </c>
      <c r="K17" s="66">
        <f>ĐL74!F16</f>
        <v>6</v>
      </c>
      <c r="L17" s="66">
        <f>ĐL74!G16</f>
        <v>8</v>
      </c>
      <c r="M17" s="70">
        <f>ĐL74!H16</f>
        <v>6.1849358974358966</v>
      </c>
      <c r="N17" s="30" t="str">
        <f t="shared" si="0"/>
        <v>TB.Khá</v>
      </c>
      <c r="O17" s="159"/>
      <c r="P17" s="160"/>
      <c r="Q17" s="93"/>
    </row>
    <row r="18" spans="1:20" ht="24" customHeight="1" x14ac:dyDescent="0.25">
      <c r="A18" s="93">
        <v>12</v>
      </c>
      <c r="B18" s="87" t="s">
        <v>236</v>
      </c>
      <c r="C18" s="88" t="s">
        <v>237</v>
      </c>
      <c r="D18" s="90" t="s">
        <v>517</v>
      </c>
      <c r="E18" s="49" t="s">
        <v>374</v>
      </c>
      <c r="F18" s="62">
        <v>7</v>
      </c>
      <c r="G18" s="62">
        <v>8</v>
      </c>
      <c r="H18" s="62">
        <v>6</v>
      </c>
      <c r="I18" s="70">
        <f>ĐL74!D17</f>
        <v>6.6461538461538456</v>
      </c>
      <c r="J18" s="66">
        <f>ĐL74!E17</f>
        <v>8</v>
      </c>
      <c r="K18" s="66">
        <f>ĐL74!F17</f>
        <v>8.5</v>
      </c>
      <c r="L18" s="66">
        <f>ĐL74!G17</f>
        <v>7</v>
      </c>
      <c r="M18" s="70">
        <f>ĐL74!H17</f>
        <v>7.4897435897435898</v>
      </c>
      <c r="N18" s="30" t="str">
        <f t="shared" si="0"/>
        <v>Khá</v>
      </c>
      <c r="O18" s="159"/>
      <c r="P18" s="160"/>
      <c r="Q18" s="93"/>
    </row>
    <row r="19" spans="1:20" ht="24" customHeight="1" x14ac:dyDescent="0.25">
      <c r="A19" s="93">
        <v>13</v>
      </c>
      <c r="B19" s="87" t="s">
        <v>238</v>
      </c>
      <c r="C19" s="88" t="s">
        <v>239</v>
      </c>
      <c r="D19" s="90" t="s">
        <v>518</v>
      </c>
      <c r="E19" s="49" t="s">
        <v>374</v>
      </c>
      <c r="F19" s="62">
        <v>7</v>
      </c>
      <c r="G19" s="62">
        <v>8</v>
      </c>
      <c r="H19" s="62">
        <v>8</v>
      </c>
      <c r="I19" s="70">
        <f>ĐL74!D18</f>
        <v>6.9048076923076938</v>
      </c>
      <c r="J19" s="66">
        <f>ĐL74!E18</f>
        <v>7.5</v>
      </c>
      <c r="K19" s="66">
        <f>ĐL74!F18</f>
        <v>6.5</v>
      </c>
      <c r="L19" s="66">
        <f>ĐL74!G18</f>
        <v>7</v>
      </c>
      <c r="M19" s="70">
        <f>ĐL74!H18</f>
        <v>6.8690705128205138</v>
      </c>
      <c r="N19" s="30" t="str">
        <f t="shared" si="0"/>
        <v>TB.Khá</v>
      </c>
      <c r="O19" s="159"/>
      <c r="P19" s="160"/>
      <c r="Q19" s="93"/>
    </row>
    <row r="20" spans="1:20" ht="24" customHeight="1" x14ac:dyDescent="0.25">
      <c r="A20" s="93">
        <v>14</v>
      </c>
      <c r="B20" s="87" t="s">
        <v>190</v>
      </c>
      <c r="C20" s="88" t="s">
        <v>112</v>
      </c>
      <c r="D20" s="90" t="s">
        <v>519</v>
      </c>
      <c r="E20" s="49" t="s">
        <v>374</v>
      </c>
      <c r="F20" s="62">
        <v>7</v>
      </c>
      <c r="G20" s="62">
        <v>9</v>
      </c>
      <c r="H20" s="62">
        <v>8</v>
      </c>
      <c r="I20" s="70">
        <f>ĐL74!D19</f>
        <v>6.9932692307692301</v>
      </c>
      <c r="J20" s="66">
        <f>ĐL74!E19</f>
        <v>7.5</v>
      </c>
      <c r="K20" s="66">
        <f>ĐL74!F19</f>
        <v>7</v>
      </c>
      <c r="L20" s="66">
        <f>ĐL74!G19</f>
        <v>8</v>
      </c>
      <c r="M20" s="70">
        <f>ĐL74!H19</f>
        <v>7.0799679487179477</v>
      </c>
      <c r="N20" s="30" t="str">
        <f t="shared" si="0"/>
        <v>Khá</v>
      </c>
      <c r="O20" s="159"/>
      <c r="P20" s="160"/>
      <c r="Q20" s="93"/>
    </row>
    <row r="21" spans="1:20" ht="24" customHeight="1" x14ac:dyDescent="0.25">
      <c r="A21" s="93">
        <v>15</v>
      </c>
      <c r="B21" s="87" t="s">
        <v>240</v>
      </c>
      <c r="C21" s="88" t="s">
        <v>119</v>
      </c>
      <c r="D21" s="90" t="s">
        <v>520</v>
      </c>
      <c r="E21" s="49" t="s">
        <v>374</v>
      </c>
      <c r="F21" s="62">
        <v>8</v>
      </c>
      <c r="G21" s="62">
        <v>9</v>
      </c>
      <c r="H21" s="62">
        <v>8</v>
      </c>
      <c r="I21" s="70">
        <f>ĐL74!D20</f>
        <v>7.4490384615384642</v>
      </c>
      <c r="J21" s="66">
        <f>ĐL74!E20</f>
        <v>7.5</v>
      </c>
      <c r="K21" s="66">
        <f>ĐL74!F20</f>
        <v>9</v>
      </c>
      <c r="L21" s="66">
        <f>ĐL74!G20</f>
        <v>7</v>
      </c>
      <c r="M21" s="70">
        <f>ĐL74!H20</f>
        <v>7.9745192307692321</v>
      </c>
      <c r="N21" s="30" t="str">
        <f t="shared" si="0"/>
        <v>Giỏi</v>
      </c>
      <c r="O21" s="159"/>
      <c r="P21" s="160"/>
      <c r="Q21" s="93"/>
    </row>
    <row r="22" spans="1:20" ht="24" customHeight="1" x14ac:dyDescent="0.25">
      <c r="A22" s="93">
        <v>16</v>
      </c>
      <c r="B22" s="87" t="s">
        <v>48</v>
      </c>
      <c r="C22" s="88" t="s">
        <v>241</v>
      </c>
      <c r="D22" s="90" t="s">
        <v>521</v>
      </c>
      <c r="E22" s="49" t="s">
        <v>374</v>
      </c>
      <c r="F22" s="62">
        <v>6</v>
      </c>
      <c r="G22" s="62">
        <v>8</v>
      </c>
      <c r="H22" s="62">
        <v>7</v>
      </c>
      <c r="I22" s="70">
        <f>ĐL74!D21</f>
        <v>6.4096153846153863</v>
      </c>
      <c r="J22" s="66">
        <f>ĐL74!E21</f>
        <v>8.5</v>
      </c>
      <c r="K22" s="66">
        <f>ĐL74!F21</f>
        <v>6</v>
      </c>
      <c r="L22" s="66">
        <f>ĐL74!G21</f>
        <v>7</v>
      </c>
      <c r="M22" s="70">
        <f>ĐL74!H21</f>
        <v>6.6214743589743605</v>
      </c>
      <c r="N22" s="30" t="str">
        <f t="shared" si="0"/>
        <v>TB.Khá</v>
      </c>
      <c r="O22" s="159" t="s">
        <v>523</v>
      </c>
      <c r="P22" s="160" t="s">
        <v>487</v>
      </c>
      <c r="Q22" s="93"/>
    </row>
    <row r="23" spans="1:20" ht="24" customHeight="1" x14ac:dyDescent="0.25">
      <c r="A23" s="93">
        <v>17</v>
      </c>
      <c r="B23" s="87" t="s">
        <v>242</v>
      </c>
      <c r="C23" s="88" t="s">
        <v>243</v>
      </c>
      <c r="D23" s="90" t="s">
        <v>522</v>
      </c>
      <c r="E23" s="49" t="s">
        <v>374</v>
      </c>
      <c r="F23" s="62">
        <v>7</v>
      </c>
      <c r="G23" s="62">
        <v>8</v>
      </c>
      <c r="H23" s="62">
        <v>8</v>
      </c>
      <c r="I23" s="70">
        <f>ĐL74!D22</f>
        <v>6.828846153846154</v>
      </c>
      <c r="J23" s="66">
        <f>ĐL74!E22</f>
        <v>7</v>
      </c>
      <c r="K23" s="66">
        <f>ĐL74!F22</f>
        <v>6</v>
      </c>
      <c r="L23" s="66">
        <f>ĐL74!G22</f>
        <v>8</v>
      </c>
      <c r="M23" s="70">
        <f>ĐL74!H22</f>
        <v>6.5810897435897431</v>
      </c>
      <c r="N23" s="30" t="str">
        <f t="shared" si="0"/>
        <v>TB.Khá</v>
      </c>
      <c r="O23" s="159"/>
      <c r="P23" s="160"/>
      <c r="Q23" s="93"/>
    </row>
    <row r="24" spans="1:20" ht="24" customHeight="1" x14ac:dyDescent="0.25">
      <c r="A24" s="93">
        <v>18</v>
      </c>
      <c r="B24" s="87" t="s">
        <v>48</v>
      </c>
      <c r="C24" s="88" t="s">
        <v>60</v>
      </c>
      <c r="D24" s="91">
        <v>36973</v>
      </c>
      <c r="E24" s="49" t="s">
        <v>374</v>
      </c>
      <c r="F24" s="62">
        <v>6</v>
      </c>
      <c r="G24" s="62">
        <v>8</v>
      </c>
      <c r="H24" s="62">
        <v>7</v>
      </c>
      <c r="I24" s="70">
        <f>ĐL74!D23</f>
        <v>6.138461538461538</v>
      </c>
      <c r="J24" s="66">
        <f>ĐL74!E23</f>
        <v>6</v>
      </c>
      <c r="K24" s="66">
        <f>ĐL74!F23</f>
        <v>7.5</v>
      </c>
      <c r="L24" s="66">
        <f>ĐL74!G23</f>
        <v>6.5</v>
      </c>
      <c r="M24" s="70">
        <f>ĐL74!H23</f>
        <v>6.5692307692307681</v>
      </c>
      <c r="N24" s="30" t="str">
        <f t="shared" si="0"/>
        <v>TB.Khá</v>
      </c>
      <c r="O24" s="159"/>
      <c r="P24" s="160"/>
      <c r="Q24" s="93"/>
    </row>
    <row r="25" spans="1:20" ht="24" customHeight="1" x14ac:dyDescent="0.25">
      <c r="A25" s="93">
        <v>19</v>
      </c>
      <c r="B25" s="87" t="s">
        <v>234</v>
      </c>
      <c r="C25" s="88" t="s">
        <v>127</v>
      </c>
      <c r="D25" s="90" t="s">
        <v>440</v>
      </c>
      <c r="E25" s="49" t="s">
        <v>374</v>
      </c>
      <c r="F25" s="62">
        <v>7</v>
      </c>
      <c r="G25" s="62">
        <v>8</v>
      </c>
      <c r="H25" s="62">
        <v>9</v>
      </c>
      <c r="I25" s="70">
        <f>ĐL74!D24</f>
        <v>6.8105769230769244</v>
      </c>
      <c r="J25" s="66">
        <f>ĐL74!E24</f>
        <v>8</v>
      </c>
      <c r="K25" s="66">
        <f>ĐL74!F24</f>
        <v>7.5</v>
      </c>
      <c r="L25" s="66">
        <f>ĐL74!G24</f>
        <v>7</v>
      </c>
      <c r="M25" s="70">
        <f>ĐL74!H24</f>
        <v>7.2386217948717961</v>
      </c>
      <c r="N25" s="30" t="str">
        <f t="shared" si="0"/>
        <v>Khá</v>
      </c>
      <c r="O25" s="159"/>
      <c r="P25" s="160"/>
      <c r="Q25" s="93"/>
    </row>
    <row r="26" spans="1:20" ht="24" customHeight="1" x14ac:dyDescent="0.25">
      <c r="A26" s="79" t="s">
        <v>575</v>
      </c>
      <c r="B26" s="59"/>
      <c r="C26" s="75"/>
      <c r="D26" s="53"/>
      <c r="E26" s="97" t="s">
        <v>602</v>
      </c>
      <c r="F26" s="67"/>
      <c r="G26" s="67"/>
      <c r="J26" s="75"/>
      <c r="K26" s="68"/>
      <c r="L26" s="68"/>
      <c r="M26" s="72"/>
      <c r="N26" s="52"/>
      <c r="O26" s="52"/>
      <c r="P26" s="52"/>
      <c r="Q26" s="52"/>
      <c r="R26" s="55" t="s">
        <v>569</v>
      </c>
      <c r="S26" s="76">
        <f>COUNTIF($N$7:$N$41,"Giỏi")</f>
        <v>1</v>
      </c>
      <c r="T26" s="63">
        <f>S26/$S$31*100</f>
        <v>5.2631578947368416</v>
      </c>
    </row>
    <row r="27" spans="1:20" ht="24" customHeight="1" x14ac:dyDescent="0.25">
      <c r="A27" s="95" t="s">
        <v>576</v>
      </c>
      <c r="B27" s="59"/>
      <c r="D27" s="53"/>
      <c r="E27" s="97" t="s">
        <v>602</v>
      </c>
      <c r="F27" s="67"/>
      <c r="G27" s="67"/>
      <c r="J27" s="75"/>
      <c r="K27" s="68"/>
      <c r="L27" s="68"/>
      <c r="M27" s="72"/>
      <c r="P27" s="52"/>
      <c r="Q27" s="52"/>
      <c r="R27" s="55" t="s">
        <v>381</v>
      </c>
      <c r="S27" s="76">
        <f>COUNTIF($N$7:$N$41,"Khá")</f>
        <v>9</v>
      </c>
      <c r="T27" s="63">
        <f>S27/$S$31*100</f>
        <v>47.368421052631575</v>
      </c>
    </row>
    <row r="28" spans="1:20" ht="24" customHeight="1" x14ac:dyDescent="0.25">
      <c r="A28" s="95" t="s">
        <v>574</v>
      </c>
      <c r="B28" s="59"/>
      <c r="C28" s="75"/>
      <c r="D28" s="53"/>
      <c r="E28" s="75" t="s">
        <v>635</v>
      </c>
      <c r="F28" s="96"/>
      <c r="G28" s="67"/>
      <c r="H28" s="67"/>
      <c r="I28" s="75" t="s">
        <v>604</v>
      </c>
      <c r="J28" s="77"/>
      <c r="M28" s="72"/>
      <c r="N28" s="75" t="s">
        <v>605</v>
      </c>
      <c r="P28" s="52"/>
      <c r="Q28" s="52"/>
      <c r="R28" s="55" t="s">
        <v>568</v>
      </c>
      <c r="S28" s="76">
        <f>COUNTIF($N$7:$N$41,"TB.Khá")</f>
        <v>9</v>
      </c>
      <c r="T28" s="63">
        <f>S28/$S$31*100</f>
        <v>47.368421052631575</v>
      </c>
    </row>
    <row r="29" spans="1:20" ht="24" customHeight="1" x14ac:dyDescent="0.25">
      <c r="H29" s="180" t="s">
        <v>573</v>
      </c>
      <c r="I29" s="180"/>
      <c r="J29" s="180"/>
      <c r="K29" s="180"/>
      <c r="L29" s="180"/>
      <c r="M29" s="180"/>
      <c r="N29" s="180"/>
      <c r="O29" s="180"/>
      <c r="P29" s="180"/>
      <c r="Q29" s="180"/>
      <c r="R29" s="55" t="s">
        <v>378</v>
      </c>
      <c r="S29" s="76">
        <f>COUNTIF($N$7:$N$41,"Trung bình")</f>
        <v>0</v>
      </c>
      <c r="T29" s="63">
        <f>S29/$S$31*100</f>
        <v>0</v>
      </c>
    </row>
    <row r="30" spans="1:20" ht="24" customHeight="1" x14ac:dyDescent="0.25">
      <c r="A30" s="181" t="s">
        <v>572</v>
      </c>
      <c r="B30" s="181"/>
      <c r="C30" s="181"/>
      <c r="D30" s="181"/>
      <c r="H30" s="177" t="s">
        <v>73</v>
      </c>
      <c r="I30" s="177"/>
      <c r="J30" s="177"/>
      <c r="K30" s="177"/>
      <c r="L30" s="177"/>
      <c r="M30" s="177"/>
      <c r="N30" s="177"/>
      <c r="O30" s="177"/>
      <c r="P30" s="177"/>
      <c r="Q30" s="177"/>
      <c r="R30" s="55" t="s">
        <v>570</v>
      </c>
      <c r="S30" s="76">
        <f>COUNTIF($N$7:$N$41,"Kém")</f>
        <v>0</v>
      </c>
      <c r="T30" s="63">
        <f>S30/$S$31*100</f>
        <v>0</v>
      </c>
    </row>
    <row r="31" spans="1:20" ht="24" customHeight="1" x14ac:dyDescent="0.25">
      <c r="R31" s="55" t="s">
        <v>571</v>
      </c>
      <c r="S31" s="55">
        <f>SUM(S26:S30)</f>
        <v>19</v>
      </c>
      <c r="T31" s="55">
        <f>SUM(T26:T30)</f>
        <v>100</v>
      </c>
    </row>
    <row r="32" spans="1:20" ht="24" customHeight="1" x14ac:dyDescent="0.25"/>
    <row r="33" spans="1:17" ht="24" customHeight="1" x14ac:dyDescent="0.25"/>
    <row r="34" spans="1:17" ht="24" customHeight="1" x14ac:dyDescent="0.25">
      <c r="A34" s="177" t="s">
        <v>406</v>
      </c>
      <c r="B34" s="177"/>
      <c r="C34" s="177"/>
      <c r="D34" s="177"/>
      <c r="H34" s="177" t="s">
        <v>74</v>
      </c>
      <c r="I34" s="177"/>
      <c r="J34" s="177"/>
      <c r="K34" s="177"/>
      <c r="L34" s="177"/>
      <c r="M34" s="177"/>
      <c r="N34" s="177"/>
      <c r="O34" s="177"/>
      <c r="P34" s="177"/>
      <c r="Q34" s="177"/>
    </row>
  </sheetData>
  <mergeCells count="25">
    <mergeCell ref="O7:O21"/>
    <mergeCell ref="P7:P21"/>
    <mergeCell ref="O22:O25"/>
    <mergeCell ref="P22:P25"/>
    <mergeCell ref="M4:M6"/>
    <mergeCell ref="N4:N6"/>
    <mergeCell ref="O4:O6"/>
    <mergeCell ref="P4:P6"/>
    <mergeCell ref="H29:Q29"/>
    <mergeCell ref="A30:D30"/>
    <mergeCell ref="H30:Q30"/>
    <mergeCell ref="A34:D34"/>
    <mergeCell ref="H34:Q34"/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</mergeCells>
  <pageMargins left="0.9" right="0.68" top="0.68" bottom="0.68" header="0.3" footer="0.3"/>
  <pageSetup paperSize="9" scale="90" fitToHeight="0" orientation="landscape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94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8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606</v>
      </c>
      <c r="D3" s="98"/>
      <c r="E3" s="98"/>
      <c r="F3" s="98"/>
      <c r="G3" s="98"/>
      <c r="H3" s="98"/>
      <c r="M3" s="99" t="s">
        <v>607</v>
      </c>
      <c r="P3" s="98"/>
      <c r="Q3" s="98"/>
      <c r="T3" s="101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6.25" customHeight="1" x14ac:dyDescent="0.25">
      <c r="A7" s="93">
        <v>1</v>
      </c>
      <c r="B7" s="87" t="s">
        <v>245</v>
      </c>
      <c r="C7" s="88" t="s">
        <v>78</v>
      </c>
      <c r="D7" s="90" t="s">
        <v>524</v>
      </c>
      <c r="E7" s="49" t="s">
        <v>374</v>
      </c>
      <c r="F7" s="62">
        <v>7</v>
      </c>
      <c r="G7" s="62">
        <v>9</v>
      </c>
      <c r="H7" s="62">
        <v>8</v>
      </c>
      <c r="I7" s="70">
        <f>Đ75!D6</f>
        <v>5.796153846153846</v>
      </c>
      <c r="J7" s="66">
        <f>Đ75!E6</f>
        <v>5</v>
      </c>
      <c r="K7" s="66">
        <f>Đ75!F6</f>
        <v>5</v>
      </c>
      <c r="L7" s="66">
        <f>Đ75!G6</f>
        <v>7</v>
      </c>
      <c r="M7" s="70">
        <f>Đ75!H6</f>
        <v>5.3980769230769239</v>
      </c>
      <c r="N7" s="30" t="str">
        <f t="shared" ref="N7:N25" si="0">IF(M7&lt;3.95,"Kém",IF(M7&lt;4.95,"Yếu",IF(M7&lt;5.95,"Trung bình",IF(M7&lt;6.95,"TB.Khá",IF(M7&lt;7.95,"Khá","Giỏi")))))</f>
        <v>Trung bình</v>
      </c>
      <c r="O7" s="158" t="s">
        <v>536</v>
      </c>
      <c r="P7" s="155" t="s">
        <v>537</v>
      </c>
      <c r="Q7" s="93"/>
    </row>
    <row r="8" spans="1:20" ht="26.25" customHeight="1" x14ac:dyDescent="0.25">
      <c r="A8" s="93">
        <v>2</v>
      </c>
      <c r="B8" s="87" t="s">
        <v>44</v>
      </c>
      <c r="C8" s="88" t="s">
        <v>26</v>
      </c>
      <c r="D8" s="90" t="s">
        <v>525</v>
      </c>
      <c r="E8" s="49" t="s">
        <v>374</v>
      </c>
      <c r="F8" s="62">
        <v>7</v>
      </c>
      <c r="G8" s="62">
        <v>8</v>
      </c>
      <c r="H8" s="62">
        <v>7</v>
      </c>
      <c r="I8" s="70">
        <f>Đ75!D7</f>
        <v>6.2951923076923082</v>
      </c>
      <c r="J8" s="66">
        <f>Đ75!E7</f>
        <v>7</v>
      </c>
      <c r="K8" s="66">
        <f>Đ75!F7</f>
        <v>7</v>
      </c>
      <c r="L8" s="66">
        <f>Đ75!G7</f>
        <v>6.5</v>
      </c>
      <c r="M8" s="70">
        <f>Đ75!H7</f>
        <v>6.6475961538461545</v>
      </c>
      <c r="N8" s="30" t="str">
        <f t="shared" si="0"/>
        <v>TB.Khá</v>
      </c>
      <c r="O8" s="153"/>
      <c r="P8" s="156"/>
      <c r="Q8" s="93"/>
    </row>
    <row r="9" spans="1:20" ht="26.25" customHeight="1" x14ac:dyDescent="0.25">
      <c r="A9" s="93">
        <v>3</v>
      </c>
      <c r="B9" s="87" t="s">
        <v>345</v>
      </c>
      <c r="C9" s="88" t="s">
        <v>104</v>
      </c>
      <c r="D9" s="90" t="s">
        <v>431</v>
      </c>
      <c r="E9" s="49" t="s">
        <v>374</v>
      </c>
      <c r="F9" s="62">
        <v>6</v>
      </c>
      <c r="G9" s="62">
        <v>9</v>
      </c>
      <c r="H9" s="62">
        <v>7</v>
      </c>
      <c r="I9" s="70">
        <f>Đ75!D8</f>
        <v>5.7711538461538456</v>
      </c>
      <c r="J9" s="66">
        <f>Đ75!E8</f>
        <v>6</v>
      </c>
      <c r="K9" s="66">
        <f>Đ75!F8</f>
        <v>5</v>
      </c>
      <c r="L9" s="66">
        <f>Đ75!G8</f>
        <v>6</v>
      </c>
      <c r="M9" s="70">
        <f>Đ75!H8</f>
        <v>5.5522435897435898</v>
      </c>
      <c r="N9" s="30" t="str">
        <f t="shared" si="0"/>
        <v>Trung bình</v>
      </c>
      <c r="O9" s="153"/>
      <c r="P9" s="156"/>
      <c r="Q9" s="93"/>
    </row>
    <row r="10" spans="1:20" ht="26.25" customHeight="1" x14ac:dyDescent="0.25">
      <c r="A10" s="93">
        <v>4</v>
      </c>
      <c r="B10" s="87" t="s">
        <v>246</v>
      </c>
      <c r="C10" s="88" t="s">
        <v>35</v>
      </c>
      <c r="D10" s="89">
        <v>37184</v>
      </c>
      <c r="E10" s="49" t="s">
        <v>374</v>
      </c>
      <c r="F10" s="62">
        <v>6</v>
      </c>
      <c r="G10" s="62">
        <v>8</v>
      </c>
      <c r="H10" s="62">
        <v>6</v>
      </c>
      <c r="I10" s="70">
        <f>Đ75!D9</f>
        <v>5.4163461538461535</v>
      </c>
      <c r="J10" s="66">
        <f>Đ75!E9</f>
        <v>5</v>
      </c>
      <c r="K10" s="66">
        <f>Đ75!F9</f>
        <v>5</v>
      </c>
      <c r="L10" s="66">
        <f>Đ75!G9</f>
        <v>6</v>
      </c>
      <c r="M10" s="70">
        <f>Đ75!H9</f>
        <v>5.2081730769230772</v>
      </c>
      <c r="N10" s="30" t="str">
        <f t="shared" si="0"/>
        <v>Trung bình</v>
      </c>
      <c r="O10" s="153"/>
      <c r="P10" s="156"/>
      <c r="Q10" s="93"/>
    </row>
    <row r="11" spans="1:20" ht="26.25" customHeight="1" x14ac:dyDescent="0.25">
      <c r="A11" s="93">
        <v>5</v>
      </c>
      <c r="B11" s="87" t="s">
        <v>247</v>
      </c>
      <c r="C11" s="88" t="s">
        <v>248</v>
      </c>
      <c r="D11" s="90" t="s">
        <v>453</v>
      </c>
      <c r="E11" s="49" t="s">
        <v>374</v>
      </c>
      <c r="F11" s="62">
        <v>8</v>
      </c>
      <c r="G11" s="62">
        <v>8</v>
      </c>
      <c r="H11" s="62">
        <v>9</v>
      </c>
      <c r="I11" s="70">
        <f>Đ75!D10</f>
        <v>6.7375000000000007</v>
      </c>
      <c r="J11" s="66">
        <f>Đ75!E10</f>
        <v>7</v>
      </c>
      <c r="K11" s="66">
        <f>Đ75!F10</f>
        <v>5</v>
      </c>
      <c r="L11" s="66">
        <f>Đ75!G10</f>
        <v>7</v>
      </c>
      <c r="M11" s="70">
        <f>Đ75!H10</f>
        <v>6.2020833333333343</v>
      </c>
      <c r="N11" s="30" t="str">
        <f t="shared" si="0"/>
        <v>TB.Khá</v>
      </c>
      <c r="O11" s="153"/>
      <c r="P11" s="156"/>
      <c r="Q11" s="93"/>
    </row>
    <row r="12" spans="1:20" ht="26.25" customHeight="1" x14ac:dyDescent="0.25">
      <c r="A12" s="93">
        <v>6</v>
      </c>
      <c r="B12" s="87" t="s">
        <v>249</v>
      </c>
      <c r="C12" s="88" t="s">
        <v>250</v>
      </c>
      <c r="D12" s="90" t="s">
        <v>526</v>
      </c>
      <c r="E12" s="49" t="s">
        <v>374</v>
      </c>
      <c r="F12" s="62">
        <v>7</v>
      </c>
      <c r="G12" s="62">
        <v>9</v>
      </c>
      <c r="H12" s="62">
        <v>8</v>
      </c>
      <c r="I12" s="70">
        <f>Đ75!D11</f>
        <v>6.5269230769230768</v>
      </c>
      <c r="J12" s="66">
        <f>Đ75!E11</f>
        <v>6</v>
      </c>
      <c r="K12" s="66">
        <f>Đ75!F11</f>
        <v>6</v>
      </c>
      <c r="L12" s="66">
        <f>Đ75!G11</f>
        <v>7</v>
      </c>
      <c r="M12" s="70">
        <f>Đ75!H11</f>
        <v>6.2634615384615389</v>
      </c>
      <c r="N12" s="30" t="str">
        <f t="shared" si="0"/>
        <v>TB.Khá</v>
      </c>
      <c r="O12" s="153"/>
      <c r="P12" s="156"/>
      <c r="Q12" s="93"/>
    </row>
    <row r="13" spans="1:20" ht="26.25" customHeight="1" x14ac:dyDescent="0.25">
      <c r="A13" s="93">
        <v>7</v>
      </c>
      <c r="B13" s="87" t="s">
        <v>187</v>
      </c>
      <c r="C13" s="88" t="s">
        <v>237</v>
      </c>
      <c r="D13" s="90" t="s">
        <v>527</v>
      </c>
      <c r="E13" s="49" t="s">
        <v>374</v>
      </c>
      <c r="F13" s="62">
        <v>9</v>
      </c>
      <c r="G13" s="62">
        <v>9</v>
      </c>
      <c r="H13" s="62">
        <v>7</v>
      </c>
      <c r="I13" s="70">
        <f>Đ75!D12</f>
        <v>7.5394230769230761</v>
      </c>
      <c r="J13" s="66">
        <f>Đ75!E12</f>
        <v>8</v>
      </c>
      <c r="K13" s="66">
        <f>Đ75!F12</f>
        <v>9</v>
      </c>
      <c r="L13" s="66">
        <f>Đ75!G12</f>
        <v>6.5</v>
      </c>
      <c r="M13" s="70">
        <f>Đ75!H12</f>
        <v>8.1030448717948715</v>
      </c>
      <c r="N13" s="30" t="str">
        <f t="shared" si="0"/>
        <v>Giỏi</v>
      </c>
      <c r="O13" s="153"/>
      <c r="P13" s="156"/>
      <c r="Q13" s="93"/>
    </row>
    <row r="14" spans="1:20" ht="26.25" customHeight="1" x14ac:dyDescent="0.25">
      <c r="A14" s="93">
        <v>8</v>
      </c>
      <c r="B14" s="87" t="s">
        <v>251</v>
      </c>
      <c r="C14" s="88" t="s">
        <v>112</v>
      </c>
      <c r="D14" s="90" t="s">
        <v>505</v>
      </c>
      <c r="E14" s="49" t="s">
        <v>374</v>
      </c>
      <c r="F14" s="62">
        <v>8</v>
      </c>
      <c r="G14" s="62">
        <v>8</v>
      </c>
      <c r="H14" s="62">
        <v>9</v>
      </c>
      <c r="I14" s="70">
        <f>Đ75!D13</f>
        <v>7.5067307692307699</v>
      </c>
      <c r="J14" s="66">
        <f>Đ75!E13</f>
        <v>8</v>
      </c>
      <c r="K14" s="66">
        <f>Đ75!F13</f>
        <v>8</v>
      </c>
      <c r="L14" s="66">
        <f>Đ75!G13</f>
        <v>6.5</v>
      </c>
      <c r="M14" s="70">
        <f>Đ75!H13</f>
        <v>7.7533653846153854</v>
      </c>
      <c r="N14" s="30" t="str">
        <f t="shared" si="0"/>
        <v>Khá</v>
      </c>
      <c r="O14" s="153"/>
      <c r="P14" s="156"/>
      <c r="Q14" s="93"/>
    </row>
    <row r="15" spans="1:20" ht="26.25" customHeight="1" x14ac:dyDescent="0.25">
      <c r="A15" s="93">
        <v>9</v>
      </c>
      <c r="B15" s="87" t="s">
        <v>252</v>
      </c>
      <c r="C15" s="88" t="s">
        <v>253</v>
      </c>
      <c r="D15" s="90" t="s">
        <v>472</v>
      </c>
      <c r="E15" s="49" t="s">
        <v>374</v>
      </c>
      <c r="F15" s="62">
        <v>8</v>
      </c>
      <c r="G15" s="62">
        <v>9</v>
      </c>
      <c r="H15" s="62">
        <v>8</v>
      </c>
      <c r="I15" s="70">
        <f>Đ75!D14</f>
        <v>6.8432692307692315</v>
      </c>
      <c r="J15" s="66">
        <f>Đ75!E14</f>
        <v>7</v>
      </c>
      <c r="K15" s="66">
        <f>Đ75!F14</f>
        <v>7</v>
      </c>
      <c r="L15" s="66">
        <f>Đ75!G14</f>
        <v>7</v>
      </c>
      <c r="M15" s="70">
        <f>Đ75!H14</f>
        <v>6.9216346153846162</v>
      </c>
      <c r="N15" s="30" t="str">
        <f t="shared" si="0"/>
        <v>TB.Khá</v>
      </c>
      <c r="O15" s="153"/>
      <c r="P15" s="156"/>
      <c r="Q15" s="93"/>
    </row>
    <row r="16" spans="1:20" ht="26.25" customHeight="1" x14ac:dyDescent="0.25">
      <c r="A16" s="93">
        <v>10</v>
      </c>
      <c r="B16" s="87" t="s">
        <v>254</v>
      </c>
      <c r="C16" s="88" t="s">
        <v>255</v>
      </c>
      <c r="D16" s="90" t="s">
        <v>528</v>
      </c>
      <c r="E16" s="49" t="s">
        <v>446</v>
      </c>
      <c r="F16" s="62">
        <v>7</v>
      </c>
      <c r="G16" s="62">
        <v>8</v>
      </c>
      <c r="H16" s="62">
        <v>8</v>
      </c>
      <c r="I16" s="70">
        <f>Đ75!D15</f>
        <v>6.7201923076923071</v>
      </c>
      <c r="J16" s="66">
        <f>Đ75!E15</f>
        <v>7</v>
      </c>
      <c r="K16" s="66">
        <f>Đ75!F15</f>
        <v>7</v>
      </c>
      <c r="L16" s="66">
        <f>Đ75!G15</f>
        <v>7</v>
      </c>
      <c r="M16" s="70">
        <f>Đ75!H15</f>
        <v>6.8600961538461531</v>
      </c>
      <c r="N16" s="30" t="str">
        <f t="shared" si="0"/>
        <v>TB.Khá</v>
      </c>
      <c r="O16" s="153"/>
      <c r="P16" s="156"/>
      <c r="Q16" s="93"/>
    </row>
    <row r="17" spans="1:20" ht="26.25" customHeight="1" x14ac:dyDescent="0.25">
      <c r="A17" s="93">
        <v>11</v>
      </c>
      <c r="B17" s="87" t="s">
        <v>256</v>
      </c>
      <c r="C17" s="88" t="s">
        <v>195</v>
      </c>
      <c r="D17" s="90" t="s">
        <v>529</v>
      </c>
      <c r="E17" s="49" t="s">
        <v>374</v>
      </c>
      <c r="F17" s="62">
        <v>7</v>
      </c>
      <c r="G17" s="62">
        <v>8</v>
      </c>
      <c r="H17" s="62">
        <v>7</v>
      </c>
      <c r="I17" s="70">
        <f>Đ75!D16</f>
        <v>5.6788461538461537</v>
      </c>
      <c r="J17" s="66">
        <f>Đ75!E16</f>
        <v>6</v>
      </c>
      <c r="K17" s="66">
        <f>Đ75!F16</f>
        <v>5</v>
      </c>
      <c r="L17" s="66">
        <f>Đ75!G16</f>
        <v>7</v>
      </c>
      <c r="M17" s="70">
        <f>Đ75!H16</f>
        <v>5.5060897435897438</v>
      </c>
      <c r="N17" s="30" t="str">
        <f t="shared" si="0"/>
        <v>Trung bình</v>
      </c>
      <c r="O17" s="153"/>
      <c r="P17" s="156"/>
      <c r="Q17" s="93"/>
    </row>
    <row r="18" spans="1:20" ht="26.25" customHeight="1" x14ac:dyDescent="0.25">
      <c r="A18" s="93">
        <v>12</v>
      </c>
      <c r="B18" s="87" t="s">
        <v>257</v>
      </c>
      <c r="C18" s="88" t="s">
        <v>258</v>
      </c>
      <c r="D18" s="90" t="s">
        <v>477</v>
      </c>
      <c r="E18" s="49" t="s">
        <v>374</v>
      </c>
      <c r="F18" s="62">
        <v>8</v>
      </c>
      <c r="G18" s="62">
        <v>8</v>
      </c>
      <c r="H18" s="62">
        <v>7</v>
      </c>
      <c r="I18" s="70">
        <f>Đ75!D17</f>
        <v>6.9403846153846143</v>
      </c>
      <c r="J18" s="66">
        <f>Đ75!E17</f>
        <v>8</v>
      </c>
      <c r="K18" s="66">
        <f>Đ75!F17</f>
        <v>8</v>
      </c>
      <c r="L18" s="66">
        <f>Đ75!G17</f>
        <v>6.5</v>
      </c>
      <c r="M18" s="70">
        <f>Đ75!H17</f>
        <v>7.4701923076923071</v>
      </c>
      <c r="N18" s="30" t="str">
        <f t="shared" si="0"/>
        <v>Khá</v>
      </c>
      <c r="O18" s="153"/>
      <c r="P18" s="156"/>
      <c r="Q18" s="93"/>
    </row>
    <row r="19" spans="1:20" ht="26.25" customHeight="1" x14ac:dyDescent="0.25">
      <c r="A19" s="93">
        <v>13</v>
      </c>
      <c r="B19" s="87" t="s">
        <v>47</v>
      </c>
      <c r="C19" s="88" t="s">
        <v>259</v>
      </c>
      <c r="D19" s="90" t="s">
        <v>530</v>
      </c>
      <c r="E19" s="49" t="s">
        <v>374</v>
      </c>
      <c r="F19" s="62">
        <v>7</v>
      </c>
      <c r="G19" s="62">
        <v>8</v>
      </c>
      <c r="H19" s="62">
        <v>7</v>
      </c>
      <c r="I19" s="70">
        <f>Đ75!D18</f>
        <v>5.8375000000000012</v>
      </c>
      <c r="J19" s="66">
        <f>Đ75!E18</f>
        <v>7</v>
      </c>
      <c r="K19" s="66">
        <f>Đ75!F18</f>
        <v>5</v>
      </c>
      <c r="L19" s="66">
        <f>Đ75!G18</f>
        <v>6</v>
      </c>
      <c r="M19" s="70">
        <f>Đ75!H18</f>
        <v>5.7520833333333341</v>
      </c>
      <c r="N19" s="30" t="str">
        <f t="shared" si="0"/>
        <v>Trung bình</v>
      </c>
      <c r="O19" s="153"/>
      <c r="P19" s="156"/>
      <c r="Q19" s="93"/>
    </row>
    <row r="20" spans="1:20" ht="26.25" customHeight="1" x14ac:dyDescent="0.25">
      <c r="A20" s="93">
        <v>14</v>
      </c>
      <c r="B20" s="87" t="s">
        <v>260</v>
      </c>
      <c r="C20" s="88" t="s">
        <v>123</v>
      </c>
      <c r="D20" s="90" t="s">
        <v>531</v>
      </c>
      <c r="E20" s="49" t="s">
        <v>374</v>
      </c>
      <c r="F20" s="62">
        <v>9</v>
      </c>
      <c r="G20" s="62">
        <v>8</v>
      </c>
      <c r="H20" s="62">
        <v>9</v>
      </c>
      <c r="I20" s="70">
        <f>Đ75!D19</f>
        <v>6.786538461538461</v>
      </c>
      <c r="J20" s="66">
        <f>Đ75!E19</f>
        <v>7</v>
      </c>
      <c r="K20" s="66">
        <f>Đ75!F19</f>
        <v>7</v>
      </c>
      <c r="L20" s="66">
        <f>Đ75!G19</f>
        <v>7</v>
      </c>
      <c r="M20" s="70">
        <f>Đ75!H19</f>
        <v>6.8932692307692305</v>
      </c>
      <c r="N20" s="30" t="str">
        <f t="shared" si="0"/>
        <v>TB.Khá</v>
      </c>
      <c r="O20" s="154"/>
      <c r="P20" s="157"/>
      <c r="Q20" s="93"/>
    </row>
    <row r="21" spans="1:20" ht="26.25" customHeight="1" x14ac:dyDescent="0.25">
      <c r="A21" s="93">
        <v>15</v>
      </c>
      <c r="B21" s="87" t="s">
        <v>261</v>
      </c>
      <c r="C21" s="88" t="s">
        <v>178</v>
      </c>
      <c r="D21" s="90" t="s">
        <v>532</v>
      </c>
      <c r="E21" s="49" t="s">
        <v>374</v>
      </c>
      <c r="F21" s="62">
        <v>8</v>
      </c>
      <c r="G21" s="62">
        <v>9</v>
      </c>
      <c r="H21" s="62">
        <v>8</v>
      </c>
      <c r="I21" s="70">
        <f>Đ75!D20</f>
        <v>6.9269230769230781</v>
      </c>
      <c r="J21" s="66">
        <f>Đ75!E20</f>
        <v>7</v>
      </c>
      <c r="K21" s="66">
        <f>Đ75!F20</f>
        <v>8</v>
      </c>
      <c r="L21" s="66">
        <f>Đ75!G20</f>
        <v>6.5</v>
      </c>
      <c r="M21" s="70">
        <f>Đ75!H20</f>
        <v>7.296794871794873</v>
      </c>
      <c r="N21" s="30" t="str">
        <f t="shared" si="0"/>
        <v>Khá</v>
      </c>
      <c r="O21" s="158" t="s">
        <v>536</v>
      </c>
      <c r="P21" s="155" t="s">
        <v>537</v>
      </c>
      <c r="Q21" s="93"/>
    </row>
    <row r="22" spans="1:20" ht="26.25" customHeight="1" x14ac:dyDescent="0.25">
      <c r="A22" s="93">
        <v>16</v>
      </c>
      <c r="B22" s="87" t="s">
        <v>262</v>
      </c>
      <c r="C22" s="88" t="s">
        <v>243</v>
      </c>
      <c r="D22" s="90" t="s">
        <v>533</v>
      </c>
      <c r="E22" s="49" t="s">
        <v>374</v>
      </c>
      <c r="F22" s="62">
        <v>8</v>
      </c>
      <c r="G22" s="62">
        <v>9</v>
      </c>
      <c r="H22" s="62">
        <v>9</v>
      </c>
      <c r="I22" s="70">
        <f>Đ75!D21</f>
        <v>6.6605769230769223</v>
      </c>
      <c r="J22" s="66">
        <f>Đ75!E21</f>
        <v>8</v>
      </c>
      <c r="K22" s="66">
        <f>Đ75!F21</f>
        <v>6</v>
      </c>
      <c r="L22" s="66">
        <f>Đ75!G21</f>
        <v>7</v>
      </c>
      <c r="M22" s="70">
        <f>Đ75!H21</f>
        <v>6.6636217948717942</v>
      </c>
      <c r="N22" s="30" t="str">
        <f t="shared" si="0"/>
        <v>TB.Khá</v>
      </c>
      <c r="O22" s="153"/>
      <c r="P22" s="156"/>
      <c r="Q22" s="93"/>
    </row>
    <row r="23" spans="1:20" ht="26.25" customHeight="1" x14ac:dyDescent="0.25">
      <c r="A23" s="93">
        <v>17</v>
      </c>
      <c r="B23" s="87" t="s">
        <v>263</v>
      </c>
      <c r="C23" s="88" t="s">
        <v>264</v>
      </c>
      <c r="D23" s="90" t="s">
        <v>534</v>
      </c>
      <c r="E23" s="49" t="s">
        <v>374</v>
      </c>
      <c r="F23" s="62">
        <v>8</v>
      </c>
      <c r="G23" s="62">
        <v>8</v>
      </c>
      <c r="H23" s="62">
        <v>8</v>
      </c>
      <c r="I23" s="70">
        <f>Đ75!D22</f>
        <v>7.2807692307692315</v>
      </c>
      <c r="J23" s="66">
        <f>Đ75!E22</f>
        <v>7</v>
      </c>
      <c r="K23" s="66">
        <f>Đ75!F22</f>
        <v>7</v>
      </c>
      <c r="L23" s="66">
        <f>Đ75!G22</f>
        <v>6</v>
      </c>
      <c r="M23" s="70">
        <f>Đ75!H22</f>
        <v>7.1403846153846162</v>
      </c>
      <c r="N23" s="30" t="str">
        <f t="shared" si="0"/>
        <v>Khá</v>
      </c>
      <c r="O23" s="153"/>
      <c r="P23" s="156"/>
      <c r="Q23" s="93"/>
    </row>
    <row r="24" spans="1:20" ht="26.25" customHeight="1" x14ac:dyDescent="0.25">
      <c r="A24" s="93">
        <v>18</v>
      </c>
      <c r="B24" s="87" t="s">
        <v>25</v>
      </c>
      <c r="C24" s="88" t="s">
        <v>265</v>
      </c>
      <c r="D24" s="90" t="s">
        <v>535</v>
      </c>
      <c r="E24" s="49" t="s">
        <v>374</v>
      </c>
      <c r="F24" s="62">
        <v>6</v>
      </c>
      <c r="G24" s="62">
        <v>8</v>
      </c>
      <c r="H24" s="62">
        <v>7</v>
      </c>
      <c r="I24" s="70">
        <f>Đ75!D23</f>
        <v>5.854807692307693</v>
      </c>
      <c r="J24" s="66">
        <f>Đ75!E23</f>
        <v>7</v>
      </c>
      <c r="K24" s="66">
        <f>Đ75!F23</f>
        <v>6</v>
      </c>
      <c r="L24" s="66">
        <f>Đ75!G23</f>
        <v>7</v>
      </c>
      <c r="M24" s="70">
        <f>Đ75!H23</f>
        <v>6.0940705128205126</v>
      </c>
      <c r="N24" s="30" t="str">
        <f t="shared" si="0"/>
        <v>TB.Khá</v>
      </c>
      <c r="O24" s="153"/>
      <c r="P24" s="156"/>
      <c r="Q24" s="93"/>
    </row>
    <row r="25" spans="1:20" ht="26.25" customHeight="1" x14ac:dyDescent="0.25">
      <c r="A25" s="93">
        <v>19</v>
      </c>
      <c r="B25" s="87" t="s">
        <v>266</v>
      </c>
      <c r="C25" s="88" t="s">
        <v>267</v>
      </c>
      <c r="D25" s="90" t="s">
        <v>441</v>
      </c>
      <c r="E25" s="49" t="s">
        <v>374</v>
      </c>
      <c r="F25" s="62">
        <v>7</v>
      </c>
      <c r="G25" s="62">
        <v>9</v>
      </c>
      <c r="H25" s="62">
        <v>9</v>
      </c>
      <c r="I25" s="70">
        <f>Đ75!D24</f>
        <v>6.4028846153846155</v>
      </c>
      <c r="J25" s="66">
        <f>Đ75!E24</f>
        <v>8</v>
      </c>
      <c r="K25" s="66">
        <f>Đ75!F24</f>
        <v>8</v>
      </c>
      <c r="L25" s="66">
        <f>Đ75!G24</f>
        <v>7</v>
      </c>
      <c r="M25" s="70">
        <f>Đ75!H24</f>
        <v>7.2014423076923082</v>
      </c>
      <c r="N25" s="30" t="str">
        <f t="shared" si="0"/>
        <v>Khá</v>
      </c>
      <c r="O25" s="154"/>
      <c r="P25" s="157"/>
      <c r="Q25" s="93"/>
    </row>
    <row r="26" spans="1:20" ht="21.75" customHeight="1" x14ac:dyDescent="0.25">
      <c r="A26" s="79" t="s">
        <v>575</v>
      </c>
      <c r="B26" s="59"/>
      <c r="C26" s="75"/>
      <c r="D26" s="53"/>
      <c r="E26" s="97" t="s">
        <v>602</v>
      </c>
      <c r="F26" s="67"/>
      <c r="G26" s="67"/>
      <c r="J26" s="75"/>
      <c r="K26" s="68"/>
      <c r="L26" s="68"/>
      <c r="M26" s="72"/>
      <c r="N26" s="52"/>
      <c r="O26" s="52"/>
      <c r="P26" s="52"/>
      <c r="Q26" s="52"/>
      <c r="R26" s="55" t="s">
        <v>569</v>
      </c>
      <c r="S26" s="76">
        <f>COUNTIF($N$7:$N$42,"Giỏi")</f>
        <v>1</v>
      </c>
      <c r="T26" s="63">
        <f>S26/$S$31*100</f>
        <v>5.2631578947368416</v>
      </c>
    </row>
    <row r="27" spans="1:20" ht="21.75" customHeight="1" x14ac:dyDescent="0.25">
      <c r="A27" s="95" t="s">
        <v>576</v>
      </c>
      <c r="B27" s="59"/>
      <c r="D27" s="53"/>
      <c r="E27" s="97" t="s">
        <v>602</v>
      </c>
      <c r="F27" s="67"/>
      <c r="G27" s="67"/>
      <c r="J27" s="75"/>
      <c r="K27" s="68"/>
      <c r="L27" s="68"/>
      <c r="M27" s="72"/>
      <c r="P27" s="52"/>
      <c r="Q27" s="52"/>
      <c r="R27" s="55" t="s">
        <v>381</v>
      </c>
      <c r="S27" s="76">
        <f>COUNTIF($N$7:$N$42,"Khá")</f>
        <v>5</v>
      </c>
      <c r="T27" s="63">
        <f>S27/$S$31*100</f>
        <v>26.315789473684209</v>
      </c>
    </row>
    <row r="28" spans="1:20" ht="21.75" customHeight="1" x14ac:dyDescent="0.25">
      <c r="A28" s="95" t="s">
        <v>574</v>
      </c>
      <c r="B28" s="59"/>
      <c r="C28" s="75"/>
      <c r="D28" s="53"/>
      <c r="E28" s="75" t="s">
        <v>603</v>
      </c>
      <c r="F28" s="96"/>
      <c r="G28" s="67"/>
      <c r="H28" s="67"/>
      <c r="I28" s="55"/>
      <c r="J28" s="77"/>
      <c r="L28" s="75" t="s">
        <v>609</v>
      </c>
      <c r="M28" s="72"/>
      <c r="P28" s="52"/>
      <c r="Q28" s="52"/>
      <c r="R28" s="55" t="s">
        <v>568</v>
      </c>
      <c r="S28" s="76">
        <f>COUNTIF($N$7:$N$42,"TB.Khá")</f>
        <v>8</v>
      </c>
      <c r="T28" s="63">
        <f>S28/$S$31*100</f>
        <v>42.105263157894733</v>
      </c>
    </row>
    <row r="29" spans="1:20" ht="21.75" customHeight="1" x14ac:dyDescent="0.25">
      <c r="A29" s="95"/>
      <c r="B29" s="59"/>
      <c r="C29" s="75"/>
      <c r="D29" s="53"/>
      <c r="E29" s="75" t="s">
        <v>608</v>
      </c>
      <c r="F29" s="96"/>
      <c r="G29" s="67"/>
      <c r="H29" s="67"/>
      <c r="I29" s="75"/>
      <c r="J29" s="77"/>
      <c r="L29" s="75" t="s">
        <v>610</v>
      </c>
      <c r="M29" s="72"/>
      <c r="N29" s="75"/>
      <c r="P29" s="52"/>
      <c r="Q29" s="52"/>
      <c r="R29" s="55" t="s">
        <v>378</v>
      </c>
      <c r="S29" s="76">
        <f>COUNTIF($N$7:$N$42,"Trung bình")</f>
        <v>5</v>
      </c>
      <c r="T29" s="63">
        <f>S29/$S$31*100</f>
        <v>26.315789473684209</v>
      </c>
    </row>
    <row r="30" spans="1:20" ht="21.75" customHeight="1" x14ac:dyDescent="0.25">
      <c r="H30" s="180" t="s">
        <v>573</v>
      </c>
      <c r="I30" s="180"/>
      <c r="J30" s="180"/>
      <c r="K30" s="180"/>
      <c r="L30" s="180"/>
      <c r="M30" s="180"/>
      <c r="N30" s="180"/>
      <c r="O30" s="180"/>
      <c r="P30" s="180"/>
      <c r="Q30" s="180"/>
      <c r="R30" s="55" t="s">
        <v>570</v>
      </c>
      <c r="S30" s="76">
        <f>COUNTIF($N$7:$N$42,"Kém")</f>
        <v>0</v>
      </c>
      <c r="T30" s="63">
        <f>S30/$S$31*100</f>
        <v>0</v>
      </c>
    </row>
    <row r="31" spans="1:20" ht="21.75" customHeight="1" x14ac:dyDescent="0.25">
      <c r="A31" s="181" t="s">
        <v>572</v>
      </c>
      <c r="B31" s="181"/>
      <c r="C31" s="181"/>
      <c r="D31" s="181"/>
      <c r="H31" s="177" t="s">
        <v>73</v>
      </c>
      <c r="I31" s="177"/>
      <c r="J31" s="177"/>
      <c r="K31" s="177"/>
      <c r="L31" s="177"/>
      <c r="M31" s="177"/>
      <c r="N31" s="177"/>
      <c r="O31" s="177"/>
      <c r="P31" s="177"/>
      <c r="Q31" s="177"/>
      <c r="R31" s="55" t="s">
        <v>571</v>
      </c>
      <c r="S31" s="55">
        <f>SUM(S26:S30)</f>
        <v>19</v>
      </c>
      <c r="T31" s="55">
        <f>SUM(T26:T30)</f>
        <v>99.999999999999986</v>
      </c>
    </row>
    <row r="32" spans="1:20" ht="21.75" customHeight="1" x14ac:dyDescent="0.25">
      <c r="T32" s="55"/>
    </row>
    <row r="35" spans="1:17" ht="21.75" customHeight="1" x14ac:dyDescent="0.25">
      <c r="A35" s="177" t="s">
        <v>406</v>
      </c>
      <c r="B35" s="177"/>
      <c r="C35" s="177"/>
      <c r="D35" s="177"/>
      <c r="H35" s="177" t="s">
        <v>74</v>
      </c>
      <c r="I35" s="177"/>
      <c r="J35" s="177"/>
      <c r="K35" s="177"/>
      <c r="L35" s="177"/>
      <c r="M35" s="177"/>
      <c r="N35" s="177"/>
      <c r="O35" s="177"/>
      <c r="P35" s="177"/>
      <c r="Q35" s="177"/>
    </row>
  </sheetData>
  <mergeCells count="25">
    <mergeCell ref="O7:O20"/>
    <mergeCell ref="P7:P20"/>
    <mergeCell ref="O21:O25"/>
    <mergeCell ref="P21:P25"/>
    <mergeCell ref="M4:M6"/>
    <mergeCell ref="N4:N6"/>
    <mergeCell ref="O4:O6"/>
    <mergeCell ref="P4:P6"/>
    <mergeCell ref="H30:Q30"/>
    <mergeCell ref="A31:D31"/>
    <mergeCell ref="H31:Q31"/>
    <mergeCell ref="A35:D35"/>
    <mergeCell ref="H35:Q35"/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</mergeCells>
  <pageMargins left="0.9" right="0.57999999999999996" top="0.57999999999999996" bottom="0.57999999999999996" header="0.3" footer="0.3"/>
  <pageSetup paperSize="9" scale="90" fitToHeight="0" orientation="landscape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28"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58.5" customHeight="1" x14ac:dyDescent="0.25">
      <c r="A1" s="161" t="s">
        <v>362</v>
      </c>
      <c r="B1" s="161"/>
      <c r="C1" s="161"/>
      <c r="D1" s="161"/>
      <c r="E1" s="94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48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5.5" customHeight="1" x14ac:dyDescent="0.25">
      <c r="A3" s="98"/>
      <c r="B3" s="99" t="s">
        <v>611</v>
      </c>
      <c r="D3" s="98"/>
      <c r="E3" s="98"/>
      <c r="F3" s="98"/>
      <c r="G3" s="98"/>
      <c r="H3" s="98"/>
      <c r="M3" s="99" t="s">
        <v>607</v>
      </c>
      <c r="P3" s="98"/>
      <c r="Q3" s="98"/>
      <c r="T3" s="101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5.5" customHeight="1" x14ac:dyDescent="0.25">
      <c r="A7" s="93">
        <v>1</v>
      </c>
      <c r="B7" s="87" t="s">
        <v>288</v>
      </c>
      <c r="C7" s="88" t="s">
        <v>18</v>
      </c>
      <c r="D7" s="51">
        <v>36958</v>
      </c>
      <c r="E7" s="49" t="s">
        <v>374</v>
      </c>
      <c r="F7" s="62">
        <v>9</v>
      </c>
      <c r="G7" s="62">
        <v>8</v>
      </c>
      <c r="H7" s="62">
        <v>8</v>
      </c>
      <c r="I7" s="70">
        <f>Đ77!D6</f>
        <v>6.1538461538461524</v>
      </c>
      <c r="J7" s="66">
        <f>Đ77!E6</f>
        <v>6</v>
      </c>
      <c r="K7" s="66">
        <f>Đ77!F6</f>
        <v>7</v>
      </c>
      <c r="L7" s="66">
        <f>Đ77!G6</f>
        <v>7</v>
      </c>
      <c r="M7" s="70">
        <f>Đ77!H6</f>
        <v>6.4102564102564088</v>
      </c>
      <c r="N7" s="30" t="str">
        <f t="shared" ref="N7:N17" si="0">IF(M7&lt;3.95,"Kém",IF(M7&lt;4.95,"Yếu",IF(M7&lt;5.95,"Trung bình",IF(M7&lt;6.95,"TB.Khá",IF(M7&lt;7.95,"Khá","Giỏi")))))</f>
        <v>TB.Khá</v>
      </c>
      <c r="O7" s="159" t="s">
        <v>552</v>
      </c>
      <c r="P7" s="160" t="s">
        <v>537</v>
      </c>
      <c r="Q7" s="93"/>
    </row>
    <row r="8" spans="1:20" ht="25.5" customHeight="1" x14ac:dyDescent="0.25">
      <c r="A8" s="93">
        <v>2</v>
      </c>
      <c r="B8" s="87" t="s">
        <v>289</v>
      </c>
      <c r="C8" s="88" t="s">
        <v>290</v>
      </c>
      <c r="D8" s="51">
        <v>37110</v>
      </c>
      <c r="E8" s="49" t="s">
        <v>374</v>
      </c>
      <c r="F8" s="62">
        <v>9</v>
      </c>
      <c r="G8" s="62">
        <v>9</v>
      </c>
      <c r="H8" s="62">
        <v>8</v>
      </c>
      <c r="I8" s="70">
        <f>Đ77!D7</f>
        <v>7.1932692307692303</v>
      </c>
      <c r="J8" s="66">
        <f>Đ77!E7</f>
        <v>6</v>
      </c>
      <c r="K8" s="66">
        <f>Đ77!F7</f>
        <v>7</v>
      </c>
      <c r="L8" s="66">
        <f>Đ77!G7</f>
        <v>7</v>
      </c>
      <c r="M8" s="70">
        <f>Đ77!H7</f>
        <v>6.9299679487179482</v>
      </c>
      <c r="N8" s="30" t="str">
        <f t="shared" si="0"/>
        <v>TB.Khá</v>
      </c>
      <c r="O8" s="159"/>
      <c r="P8" s="160"/>
      <c r="Q8" s="93"/>
    </row>
    <row r="9" spans="1:20" ht="25.5" customHeight="1" x14ac:dyDescent="0.25">
      <c r="A9" s="93">
        <v>3</v>
      </c>
      <c r="B9" s="87" t="s">
        <v>150</v>
      </c>
      <c r="C9" s="88" t="s">
        <v>145</v>
      </c>
      <c r="D9" s="51">
        <v>37134</v>
      </c>
      <c r="E9" s="49" t="s">
        <v>374</v>
      </c>
      <c r="F9" s="62">
        <v>8</v>
      </c>
      <c r="G9" s="62">
        <v>8</v>
      </c>
      <c r="H9" s="62">
        <v>8</v>
      </c>
      <c r="I9" s="70">
        <f>Đ77!D8</f>
        <v>7.1557692307692315</v>
      </c>
      <c r="J9" s="66">
        <f>Đ77!E8</f>
        <v>6</v>
      </c>
      <c r="K9" s="66">
        <f>Đ77!F8</f>
        <v>6</v>
      </c>
      <c r="L9" s="66">
        <f>Đ77!G8</f>
        <v>7</v>
      </c>
      <c r="M9" s="70">
        <f>Đ77!H8</f>
        <v>6.5778846153846162</v>
      </c>
      <c r="N9" s="30" t="str">
        <f t="shared" si="0"/>
        <v>TB.Khá</v>
      </c>
      <c r="O9" s="159"/>
      <c r="P9" s="160"/>
      <c r="Q9" s="93"/>
    </row>
    <row r="10" spans="1:20" ht="25.5" customHeight="1" x14ac:dyDescent="0.25">
      <c r="A10" s="93">
        <v>4</v>
      </c>
      <c r="B10" s="87" t="s">
        <v>291</v>
      </c>
      <c r="C10" s="88" t="s">
        <v>30</v>
      </c>
      <c r="D10" s="51">
        <v>37247</v>
      </c>
      <c r="E10" s="49" t="s">
        <v>374</v>
      </c>
      <c r="F10" s="62">
        <v>9</v>
      </c>
      <c r="G10" s="62">
        <v>9</v>
      </c>
      <c r="H10" s="62">
        <v>8</v>
      </c>
      <c r="I10" s="70">
        <f>Đ77!D9</f>
        <v>6.3317307692307692</v>
      </c>
      <c r="J10" s="66">
        <f>Đ77!E9</f>
        <v>6</v>
      </c>
      <c r="K10" s="66">
        <f>Đ77!F9</f>
        <v>7</v>
      </c>
      <c r="L10" s="66">
        <f>Đ77!G9</f>
        <v>7</v>
      </c>
      <c r="M10" s="70">
        <f>Đ77!H9</f>
        <v>6.4991987179487181</v>
      </c>
      <c r="N10" s="30" t="str">
        <f t="shared" si="0"/>
        <v>TB.Khá</v>
      </c>
      <c r="O10" s="159"/>
      <c r="P10" s="160"/>
      <c r="Q10" s="93"/>
    </row>
    <row r="11" spans="1:20" ht="25.5" customHeight="1" x14ac:dyDescent="0.25">
      <c r="A11" s="93">
        <v>5</v>
      </c>
      <c r="B11" s="87" t="s">
        <v>292</v>
      </c>
      <c r="C11" s="88" t="s">
        <v>154</v>
      </c>
      <c r="D11" s="51">
        <v>36917</v>
      </c>
      <c r="E11" s="49" t="s">
        <v>374</v>
      </c>
      <c r="F11" s="62">
        <v>8</v>
      </c>
      <c r="G11" s="62">
        <v>8</v>
      </c>
      <c r="H11" s="62">
        <v>7</v>
      </c>
      <c r="I11" s="70">
        <f>Đ77!D10</f>
        <v>5.6451923076923078</v>
      </c>
      <c r="J11" s="66">
        <f>Đ77!E10</f>
        <v>5</v>
      </c>
      <c r="K11" s="66">
        <f>Đ77!F10</f>
        <v>5</v>
      </c>
      <c r="L11" s="66">
        <f>Đ77!G10</f>
        <v>5</v>
      </c>
      <c r="M11" s="70">
        <f>Đ77!H10</f>
        <v>5.3225961538461535</v>
      </c>
      <c r="N11" s="30" t="str">
        <f t="shared" si="0"/>
        <v>Trung bình</v>
      </c>
      <c r="O11" s="159"/>
      <c r="P11" s="160"/>
      <c r="Q11" s="93"/>
    </row>
    <row r="12" spans="1:20" ht="25.5" customHeight="1" x14ac:dyDescent="0.25">
      <c r="A12" s="93">
        <v>6</v>
      </c>
      <c r="B12" s="87" t="s">
        <v>293</v>
      </c>
      <c r="C12" s="88" t="s">
        <v>294</v>
      </c>
      <c r="D12" s="48" t="s">
        <v>538</v>
      </c>
      <c r="E12" s="49" t="s">
        <v>374</v>
      </c>
      <c r="F12" s="62">
        <v>9</v>
      </c>
      <c r="G12" s="62">
        <v>9</v>
      </c>
      <c r="H12" s="62">
        <v>9</v>
      </c>
      <c r="I12" s="70">
        <f>Đ77!D11</f>
        <v>7.289423076923077</v>
      </c>
      <c r="J12" s="66">
        <f>Đ77!E11</f>
        <v>7</v>
      </c>
      <c r="K12" s="66">
        <f>Đ77!F11</f>
        <v>8</v>
      </c>
      <c r="L12" s="66">
        <f>Đ77!G11</f>
        <v>8</v>
      </c>
      <c r="M12" s="70">
        <f>Đ77!H11</f>
        <v>7.4780448717948715</v>
      </c>
      <c r="N12" s="30" t="str">
        <f t="shared" si="0"/>
        <v>Khá</v>
      </c>
      <c r="O12" s="159"/>
      <c r="P12" s="160"/>
      <c r="Q12" s="93"/>
    </row>
    <row r="13" spans="1:20" ht="25.5" customHeight="1" x14ac:dyDescent="0.25">
      <c r="A13" s="93">
        <v>7</v>
      </c>
      <c r="B13" s="87" t="s">
        <v>107</v>
      </c>
      <c r="C13" s="88" t="s">
        <v>104</v>
      </c>
      <c r="D13" s="49" t="s">
        <v>539</v>
      </c>
      <c r="E13" s="49" t="s">
        <v>374</v>
      </c>
      <c r="F13" s="62">
        <v>8</v>
      </c>
      <c r="G13" s="62">
        <v>8</v>
      </c>
      <c r="H13" s="62">
        <v>8</v>
      </c>
      <c r="I13" s="70">
        <f>Đ77!D12</f>
        <v>6.2932692307692308</v>
      </c>
      <c r="J13" s="66">
        <f>Đ77!E12</f>
        <v>6</v>
      </c>
      <c r="K13" s="66">
        <f>Đ77!F12</f>
        <v>6</v>
      </c>
      <c r="L13" s="66">
        <f>Đ77!G12</f>
        <v>6</v>
      </c>
      <c r="M13" s="70">
        <f>Đ77!H12</f>
        <v>6.1466346153846159</v>
      </c>
      <c r="N13" s="30" t="str">
        <f t="shared" si="0"/>
        <v>TB.Khá</v>
      </c>
      <c r="O13" s="159"/>
      <c r="P13" s="160"/>
      <c r="Q13" s="93"/>
    </row>
    <row r="14" spans="1:20" ht="25.5" customHeight="1" x14ac:dyDescent="0.25">
      <c r="A14" s="93">
        <v>8</v>
      </c>
      <c r="B14" s="87" t="s">
        <v>97</v>
      </c>
      <c r="C14" s="88" t="s">
        <v>295</v>
      </c>
      <c r="D14" s="51">
        <v>37098</v>
      </c>
      <c r="E14" s="49" t="s">
        <v>374</v>
      </c>
      <c r="F14" s="62">
        <v>9</v>
      </c>
      <c r="G14" s="62">
        <v>9</v>
      </c>
      <c r="H14" s="62">
        <v>9</v>
      </c>
      <c r="I14" s="70">
        <f>Đ77!D13</f>
        <v>6.6798076923076914</v>
      </c>
      <c r="J14" s="66">
        <f>Đ77!E13</f>
        <v>6</v>
      </c>
      <c r="K14" s="66">
        <f>Đ77!F13</f>
        <v>6</v>
      </c>
      <c r="L14" s="66">
        <f>Đ77!G13</f>
        <v>7</v>
      </c>
      <c r="M14" s="70">
        <f>Đ77!H13</f>
        <v>6.3399038461538453</v>
      </c>
      <c r="N14" s="30" t="str">
        <f t="shared" si="0"/>
        <v>TB.Khá</v>
      </c>
      <c r="O14" s="159"/>
      <c r="P14" s="160"/>
      <c r="Q14" s="93"/>
    </row>
    <row r="15" spans="1:20" ht="25.5" customHeight="1" x14ac:dyDescent="0.25">
      <c r="A15" s="93">
        <v>9</v>
      </c>
      <c r="B15" s="87" t="s">
        <v>296</v>
      </c>
      <c r="C15" s="88" t="s">
        <v>297</v>
      </c>
      <c r="D15" s="50" t="s">
        <v>540</v>
      </c>
      <c r="E15" s="49" t="s">
        <v>374</v>
      </c>
      <c r="F15" s="62">
        <v>8</v>
      </c>
      <c r="G15" s="62">
        <v>8</v>
      </c>
      <c r="H15" s="62">
        <v>8</v>
      </c>
      <c r="I15" s="70">
        <f>Đ77!D14</f>
        <v>6.8211538461538472</v>
      </c>
      <c r="J15" s="66">
        <f>Đ77!E14</f>
        <v>7</v>
      </c>
      <c r="K15" s="66">
        <f>Đ77!F14</f>
        <v>7</v>
      </c>
      <c r="L15" s="66">
        <f>Đ77!G14</f>
        <v>7</v>
      </c>
      <c r="M15" s="70">
        <f>Đ77!H14</f>
        <v>6.9105769230769241</v>
      </c>
      <c r="N15" s="30" t="str">
        <f t="shared" si="0"/>
        <v>TB.Khá</v>
      </c>
      <c r="O15" s="159"/>
      <c r="P15" s="160"/>
      <c r="Q15" s="93"/>
    </row>
    <row r="16" spans="1:20" ht="25.5" customHeight="1" x14ac:dyDescent="0.25">
      <c r="A16" s="93">
        <v>10</v>
      </c>
      <c r="B16" s="87" t="s">
        <v>150</v>
      </c>
      <c r="C16" s="88" t="s">
        <v>298</v>
      </c>
      <c r="D16" s="48" t="s">
        <v>541</v>
      </c>
      <c r="E16" s="49" t="s">
        <v>374</v>
      </c>
      <c r="F16" s="62">
        <v>9</v>
      </c>
      <c r="G16" s="62">
        <v>8</v>
      </c>
      <c r="H16" s="62">
        <v>8</v>
      </c>
      <c r="I16" s="70">
        <f>Đ77!D15</f>
        <v>6.9423076923076925</v>
      </c>
      <c r="J16" s="66">
        <f>Đ77!E15</f>
        <v>6</v>
      </c>
      <c r="K16" s="66">
        <f>Đ77!F15</f>
        <v>7</v>
      </c>
      <c r="L16" s="66">
        <f>Đ77!G15</f>
        <v>7</v>
      </c>
      <c r="M16" s="70">
        <f>Đ77!H15</f>
        <v>6.8044871794871797</v>
      </c>
      <c r="N16" s="30" t="str">
        <f t="shared" si="0"/>
        <v>TB.Khá</v>
      </c>
      <c r="O16" s="159"/>
      <c r="P16" s="160"/>
      <c r="Q16" s="93"/>
    </row>
    <row r="17" spans="1:20" ht="25.5" customHeight="1" x14ac:dyDescent="0.25">
      <c r="A17" s="93">
        <v>11</v>
      </c>
      <c r="B17" s="87" t="s">
        <v>299</v>
      </c>
      <c r="C17" s="88" t="s">
        <v>237</v>
      </c>
      <c r="D17" s="50" t="s">
        <v>542</v>
      </c>
      <c r="E17" s="49" t="s">
        <v>374</v>
      </c>
      <c r="F17" s="62">
        <v>8</v>
      </c>
      <c r="G17" s="62">
        <v>8</v>
      </c>
      <c r="H17" s="62">
        <v>8</v>
      </c>
      <c r="I17" s="70">
        <f>Đ77!D16</f>
        <v>6.5471153846153847</v>
      </c>
      <c r="J17" s="66">
        <f>Đ77!E16</f>
        <v>7</v>
      </c>
      <c r="K17" s="66">
        <f>Đ77!F16</f>
        <v>6</v>
      </c>
      <c r="L17" s="66">
        <f>Đ77!G16</f>
        <v>7</v>
      </c>
      <c r="M17" s="70">
        <f>Đ77!H16</f>
        <v>6.4402243589743593</v>
      </c>
      <c r="N17" s="30" t="str">
        <f t="shared" si="0"/>
        <v>TB.Khá</v>
      </c>
      <c r="O17" s="159"/>
      <c r="P17" s="160"/>
      <c r="Q17" s="93"/>
    </row>
    <row r="18" spans="1:20" ht="25.5" customHeight="1" x14ac:dyDescent="0.25">
      <c r="A18" s="93">
        <v>12</v>
      </c>
      <c r="B18" s="87" t="s">
        <v>300</v>
      </c>
      <c r="C18" s="88" t="s">
        <v>301</v>
      </c>
      <c r="D18" s="50" t="s">
        <v>395</v>
      </c>
      <c r="E18" s="49" t="s">
        <v>374</v>
      </c>
      <c r="F18" s="62">
        <v>8</v>
      </c>
      <c r="G18" s="62">
        <v>9</v>
      </c>
      <c r="H18" s="62">
        <v>9</v>
      </c>
      <c r="I18" s="70">
        <f>Đ77!D17</f>
        <v>6.3586538461538478</v>
      </c>
      <c r="J18" s="66">
        <f>Đ77!E17</f>
        <v>7</v>
      </c>
      <c r="K18" s="66">
        <f>Đ77!F17</f>
        <v>7</v>
      </c>
      <c r="L18" s="66">
        <f>Đ77!G17</f>
        <v>7</v>
      </c>
      <c r="M18" s="70">
        <f>Đ77!H17</f>
        <v>6.6793269230769239</v>
      </c>
      <c r="N18" s="30" t="str">
        <f t="shared" ref="N18:N29" si="1">IF(M18&lt;3.95,"Kém",IF(M18&lt;4.95,"Yếu",IF(M18&lt;5.95,"Trung bình",IF(M18&lt;6.95,"TB.Khá",IF(M18&lt;7.95,"Khá","Giỏi")))))</f>
        <v>TB.Khá</v>
      </c>
      <c r="O18" s="159"/>
      <c r="P18" s="160"/>
      <c r="Q18" s="93"/>
    </row>
    <row r="19" spans="1:20" ht="25.5" customHeight="1" x14ac:dyDescent="0.25">
      <c r="A19" s="93">
        <v>13</v>
      </c>
      <c r="B19" s="87" t="s">
        <v>302</v>
      </c>
      <c r="C19" s="88" t="s">
        <v>162</v>
      </c>
      <c r="D19" s="50" t="s">
        <v>543</v>
      </c>
      <c r="E19" s="49" t="s">
        <v>374</v>
      </c>
      <c r="F19" s="62">
        <v>9</v>
      </c>
      <c r="G19" s="62">
        <v>9</v>
      </c>
      <c r="H19" s="62">
        <v>9</v>
      </c>
      <c r="I19" s="70">
        <f>Đ77!D18</f>
        <v>6.5605769230769235</v>
      </c>
      <c r="J19" s="66">
        <f>Đ77!E18</f>
        <v>7</v>
      </c>
      <c r="K19" s="66">
        <f>Đ77!F18</f>
        <v>6</v>
      </c>
      <c r="L19" s="66">
        <f>Đ77!G18</f>
        <v>7</v>
      </c>
      <c r="M19" s="70">
        <f>Đ77!H18</f>
        <v>6.4469551282051283</v>
      </c>
      <c r="N19" s="30" t="str">
        <f t="shared" si="1"/>
        <v>TB.Khá</v>
      </c>
      <c r="O19" s="159"/>
      <c r="P19" s="160"/>
      <c r="Q19" s="93"/>
    </row>
    <row r="20" spans="1:20" ht="25.5" customHeight="1" x14ac:dyDescent="0.25">
      <c r="A20" s="93">
        <v>14</v>
      </c>
      <c r="B20" s="87" t="s">
        <v>97</v>
      </c>
      <c r="C20" s="88" t="s">
        <v>239</v>
      </c>
      <c r="D20" s="50" t="s">
        <v>544</v>
      </c>
      <c r="E20" s="49" t="s">
        <v>374</v>
      </c>
      <c r="F20" s="62">
        <v>9</v>
      </c>
      <c r="G20" s="62">
        <v>8</v>
      </c>
      <c r="H20" s="62">
        <v>9</v>
      </c>
      <c r="I20" s="70">
        <f>Đ77!D19</f>
        <v>6.3403846153846155</v>
      </c>
      <c r="J20" s="66">
        <f>Đ77!E19</f>
        <v>8</v>
      </c>
      <c r="K20" s="66">
        <f>Đ77!F19</f>
        <v>6</v>
      </c>
      <c r="L20" s="66">
        <f>Đ77!G19</f>
        <v>7</v>
      </c>
      <c r="M20" s="70">
        <f>Đ77!H19</f>
        <v>6.5035256410256421</v>
      </c>
      <c r="N20" s="30" t="str">
        <f t="shared" si="1"/>
        <v>TB.Khá</v>
      </c>
      <c r="O20" s="159"/>
      <c r="P20" s="160"/>
      <c r="Q20" s="93"/>
    </row>
    <row r="21" spans="1:20" ht="25.5" customHeight="1" x14ac:dyDescent="0.25">
      <c r="A21" s="93">
        <v>15</v>
      </c>
      <c r="B21" s="87" t="s">
        <v>266</v>
      </c>
      <c r="C21" s="88" t="s">
        <v>115</v>
      </c>
      <c r="D21" s="50" t="s">
        <v>545</v>
      </c>
      <c r="E21" s="49" t="s">
        <v>374</v>
      </c>
      <c r="F21" s="62">
        <v>9</v>
      </c>
      <c r="G21" s="62">
        <v>8</v>
      </c>
      <c r="H21" s="62">
        <v>8</v>
      </c>
      <c r="I21" s="70">
        <f>Đ77!D20</f>
        <v>6.1317307692307699</v>
      </c>
      <c r="J21" s="66">
        <f>Đ77!E20</f>
        <v>6</v>
      </c>
      <c r="K21" s="66">
        <f>Đ77!F20</f>
        <v>6</v>
      </c>
      <c r="L21" s="66">
        <f>Đ77!G20</f>
        <v>7</v>
      </c>
      <c r="M21" s="70">
        <f>Đ77!H20</f>
        <v>6.0658653846153854</v>
      </c>
      <c r="N21" s="30" t="str">
        <f t="shared" si="1"/>
        <v>TB.Khá</v>
      </c>
      <c r="O21" s="159" t="s">
        <v>552</v>
      </c>
      <c r="P21" s="160" t="s">
        <v>537</v>
      </c>
      <c r="Q21" s="93"/>
    </row>
    <row r="22" spans="1:20" ht="25.5" customHeight="1" x14ac:dyDescent="0.25">
      <c r="A22" s="93">
        <v>16</v>
      </c>
      <c r="B22" s="87" t="s">
        <v>303</v>
      </c>
      <c r="C22" s="88" t="s">
        <v>258</v>
      </c>
      <c r="D22" s="50" t="s">
        <v>546</v>
      </c>
      <c r="E22" s="49" t="s">
        <v>374</v>
      </c>
      <c r="F22" s="62">
        <v>9</v>
      </c>
      <c r="G22" s="62">
        <v>8</v>
      </c>
      <c r="H22" s="62">
        <v>8</v>
      </c>
      <c r="I22" s="70">
        <f>Đ77!D21</f>
        <v>6.0019230769230765</v>
      </c>
      <c r="J22" s="66">
        <f>Đ77!E21</f>
        <v>5</v>
      </c>
      <c r="K22" s="66">
        <f>Đ77!F21</f>
        <v>6</v>
      </c>
      <c r="L22" s="66">
        <f>Đ77!G21</f>
        <v>6</v>
      </c>
      <c r="M22" s="70">
        <f>Đ77!H21</f>
        <v>5.8342948717948717</v>
      </c>
      <c r="N22" s="30" t="str">
        <f t="shared" si="1"/>
        <v>Trung bình</v>
      </c>
      <c r="O22" s="159"/>
      <c r="P22" s="160"/>
      <c r="Q22" s="93"/>
    </row>
    <row r="23" spans="1:20" ht="25.5" customHeight="1" x14ac:dyDescent="0.25">
      <c r="A23" s="93">
        <v>17</v>
      </c>
      <c r="B23" s="87" t="s">
        <v>304</v>
      </c>
      <c r="C23" s="88" t="s">
        <v>258</v>
      </c>
      <c r="D23" s="48" t="s">
        <v>540</v>
      </c>
      <c r="E23" s="49" t="s">
        <v>374</v>
      </c>
      <c r="F23" s="62">
        <v>9</v>
      </c>
      <c r="G23" s="62">
        <v>8</v>
      </c>
      <c r="H23" s="62">
        <v>8</v>
      </c>
      <c r="I23" s="70">
        <f>Đ77!D22</f>
        <v>6.5278846153846155</v>
      </c>
      <c r="J23" s="66">
        <f>Đ77!E22</f>
        <v>7</v>
      </c>
      <c r="K23" s="66">
        <f>Đ77!F22</f>
        <v>6</v>
      </c>
      <c r="L23" s="66">
        <f>Đ77!G22</f>
        <v>7</v>
      </c>
      <c r="M23" s="70">
        <f>Đ77!H22</f>
        <v>6.4306089743589752</v>
      </c>
      <c r="N23" s="30" t="str">
        <f t="shared" si="1"/>
        <v>TB.Khá</v>
      </c>
      <c r="O23" s="159"/>
      <c r="P23" s="160"/>
      <c r="Q23" s="93"/>
    </row>
    <row r="24" spans="1:20" ht="25.5" customHeight="1" x14ac:dyDescent="0.25">
      <c r="A24" s="93">
        <v>18</v>
      </c>
      <c r="B24" s="87" t="s">
        <v>48</v>
      </c>
      <c r="C24" s="88" t="s">
        <v>305</v>
      </c>
      <c r="D24" s="50" t="s">
        <v>547</v>
      </c>
      <c r="E24" s="49" t="s">
        <v>374</v>
      </c>
      <c r="F24" s="62">
        <v>10</v>
      </c>
      <c r="G24" s="62">
        <v>9</v>
      </c>
      <c r="H24" s="62">
        <v>9</v>
      </c>
      <c r="I24" s="70">
        <f>Đ77!D23</f>
        <v>6.8730769230769226</v>
      </c>
      <c r="J24" s="66">
        <f>Đ77!E23</f>
        <v>7</v>
      </c>
      <c r="K24" s="66">
        <f>Đ77!F23</f>
        <v>8</v>
      </c>
      <c r="L24" s="66">
        <f>Đ77!G23</f>
        <v>7</v>
      </c>
      <c r="M24" s="70">
        <f>Đ77!H23</f>
        <v>7.2698717948717944</v>
      </c>
      <c r="N24" s="30" t="str">
        <f t="shared" si="1"/>
        <v>Khá</v>
      </c>
      <c r="O24" s="159"/>
      <c r="P24" s="160"/>
      <c r="Q24" s="93"/>
    </row>
    <row r="25" spans="1:20" ht="25.5" customHeight="1" x14ac:dyDescent="0.25">
      <c r="A25" s="93">
        <v>19</v>
      </c>
      <c r="B25" s="87" t="s">
        <v>306</v>
      </c>
      <c r="C25" s="88" t="s">
        <v>121</v>
      </c>
      <c r="D25" s="48" t="s">
        <v>548</v>
      </c>
      <c r="E25" s="49" t="s">
        <v>374</v>
      </c>
      <c r="F25" s="62">
        <v>9</v>
      </c>
      <c r="G25" s="62">
        <v>9</v>
      </c>
      <c r="H25" s="62">
        <v>9</v>
      </c>
      <c r="I25" s="70">
        <f>Đ77!D24</f>
        <v>7.502884615384616</v>
      </c>
      <c r="J25" s="66">
        <f>Đ77!E24</f>
        <v>7</v>
      </c>
      <c r="K25" s="66">
        <f>Đ77!F24</f>
        <v>8</v>
      </c>
      <c r="L25" s="66">
        <f>Đ77!G24</f>
        <v>7</v>
      </c>
      <c r="M25" s="70">
        <f>Đ77!H24</f>
        <v>7.5847756410256411</v>
      </c>
      <c r="N25" s="30" t="str">
        <f t="shared" si="1"/>
        <v>Khá</v>
      </c>
      <c r="O25" s="159"/>
      <c r="P25" s="160"/>
      <c r="Q25" s="93"/>
    </row>
    <row r="26" spans="1:20" ht="25.5" customHeight="1" x14ac:dyDescent="0.25">
      <c r="A26" s="93">
        <v>20</v>
      </c>
      <c r="B26" s="87" t="s">
        <v>307</v>
      </c>
      <c r="C26" s="88" t="s">
        <v>178</v>
      </c>
      <c r="D26" s="50" t="s">
        <v>549</v>
      </c>
      <c r="E26" s="49" t="s">
        <v>374</v>
      </c>
      <c r="F26" s="62">
        <v>9</v>
      </c>
      <c r="G26" s="62">
        <v>8</v>
      </c>
      <c r="H26" s="62">
        <v>8</v>
      </c>
      <c r="I26" s="70">
        <f>Đ77!D25</f>
        <v>5.9913461538461537</v>
      </c>
      <c r="J26" s="66">
        <f>Đ77!E25</f>
        <v>5</v>
      </c>
      <c r="K26" s="66">
        <f>Đ77!F25</f>
        <v>6</v>
      </c>
      <c r="L26" s="66">
        <f>Đ77!G25</f>
        <v>6</v>
      </c>
      <c r="M26" s="70">
        <f>Đ77!H25</f>
        <v>5.8290064102564108</v>
      </c>
      <c r="N26" s="30" t="str">
        <f t="shared" si="1"/>
        <v>Trung bình</v>
      </c>
      <c r="O26" s="159"/>
      <c r="P26" s="160"/>
      <c r="Q26" s="93"/>
    </row>
    <row r="27" spans="1:20" ht="25.5" customHeight="1" x14ac:dyDescent="0.25">
      <c r="A27" s="93">
        <v>21</v>
      </c>
      <c r="B27" s="87" t="s">
        <v>307</v>
      </c>
      <c r="C27" s="88" t="s">
        <v>308</v>
      </c>
      <c r="D27" s="50" t="s">
        <v>549</v>
      </c>
      <c r="E27" s="49" t="s">
        <v>374</v>
      </c>
      <c r="F27" s="62">
        <v>8</v>
      </c>
      <c r="G27" s="62">
        <v>8</v>
      </c>
      <c r="H27" s="62">
        <v>8</v>
      </c>
      <c r="I27" s="70">
        <f>Đ77!D26</f>
        <v>6.0932692307692315</v>
      </c>
      <c r="J27" s="66">
        <f>Đ77!E26</f>
        <v>7</v>
      </c>
      <c r="K27" s="66">
        <f>Đ77!F26</f>
        <v>6</v>
      </c>
      <c r="L27" s="66">
        <f>Đ77!G26</f>
        <v>7</v>
      </c>
      <c r="M27" s="70">
        <f>Đ77!H26</f>
        <v>6.2133012820512832</v>
      </c>
      <c r="N27" s="30" t="str">
        <f t="shared" si="1"/>
        <v>TB.Khá</v>
      </c>
      <c r="O27" s="159"/>
      <c r="P27" s="160"/>
      <c r="Q27" s="93"/>
    </row>
    <row r="28" spans="1:20" ht="25.5" customHeight="1" x14ac:dyDescent="0.25">
      <c r="A28" s="93">
        <v>22</v>
      </c>
      <c r="B28" s="87" t="s">
        <v>309</v>
      </c>
      <c r="C28" s="88" t="s">
        <v>130</v>
      </c>
      <c r="D28" s="48" t="s">
        <v>550</v>
      </c>
      <c r="E28" s="49" t="s">
        <v>374</v>
      </c>
      <c r="F28" s="62">
        <v>9</v>
      </c>
      <c r="G28" s="62">
        <v>9</v>
      </c>
      <c r="H28" s="62">
        <v>8</v>
      </c>
      <c r="I28" s="70">
        <f>Đ77!D27</f>
        <v>5.9807692307692308</v>
      </c>
      <c r="J28" s="66">
        <f>Đ77!E27</f>
        <v>7</v>
      </c>
      <c r="K28" s="66">
        <f>Đ77!F27</f>
        <v>6</v>
      </c>
      <c r="L28" s="66">
        <f>Đ77!G27</f>
        <v>7</v>
      </c>
      <c r="M28" s="70">
        <f>Đ77!H27</f>
        <v>6.1570512820512819</v>
      </c>
      <c r="N28" s="30" t="str">
        <f t="shared" si="1"/>
        <v>TB.Khá</v>
      </c>
      <c r="O28" s="159"/>
      <c r="P28" s="160"/>
      <c r="Q28" s="93"/>
    </row>
    <row r="29" spans="1:20" ht="25.5" customHeight="1" x14ac:dyDescent="0.25">
      <c r="A29" s="93">
        <v>23</v>
      </c>
      <c r="B29" s="87" t="s">
        <v>310</v>
      </c>
      <c r="C29" s="88" t="s">
        <v>311</v>
      </c>
      <c r="D29" s="48" t="s">
        <v>551</v>
      </c>
      <c r="E29" s="49" t="s">
        <v>374</v>
      </c>
      <c r="F29" s="62">
        <v>10</v>
      </c>
      <c r="G29" s="62">
        <v>8</v>
      </c>
      <c r="H29" s="62">
        <v>8</v>
      </c>
      <c r="I29" s="70">
        <f>Đ77!D28</f>
        <v>7.3461538461538458</v>
      </c>
      <c r="J29" s="66">
        <f>Đ77!E28</f>
        <v>7</v>
      </c>
      <c r="K29" s="66">
        <f>Đ77!F28</f>
        <v>8</v>
      </c>
      <c r="L29" s="66">
        <f>Đ77!G28</f>
        <v>7</v>
      </c>
      <c r="M29" s="70">
        <f>Đ77!H28</f>
        <v>7.5064102564102555</v>
      </c>
      <c r="N29" s="30" t="str">
        <f t="shared" si="1"/>
        <v>Khá</v>
      </c>
      <c r="O29" s="159"/>
      <c r="P29" s="160"/>
      <c r="Q29" s="93"/>
    </row>
    <row r="30" spans="1:20" ht="21" customHeight="1" x14ac:dyDescent="0.25">
      <c r="A30" s="79" t="s">
        <v>575</v>
      </c>
      <c r="B30" s="59"/>
      <c r="C30" s="75"/>
      <c r="D30" s="53"/>
      <c r="E30" s="97" t="s">
        <v>614</v>
      </c>
      <c r="F30" s="67"/>
      <c r="G30" s="67"/>
      <c r="J30" s="75"/>
      <c r="K30" s="68"/>
      <c r="L30" s="68"/>
      <c r="M30" s="72"/>
      <c r="N30" s="52"/>
      <c r="O30" s="52"/>
      <c r="P30" s="52"/>
      <c r="Q30" s="52"/>
      <c r="R30" s="55" t="s">
        <v>569</v>
      </c>
      <c r="S30" s="76">
        <f>COUNTIF($N$7:$N$42,"Giỏi")</f>
        <v>0</v>
      </c>
      <c r="T30" s="63">
        <f>S30/$S$35*100</f>
        <v>0</v>
      </c>
    </row>
    <row r="31" spans="1:20" ht="21" customHeight="1" x14ac:dyDescent="0.25">
      <c r="A31" s="95" t="s">
        <v>576</v>
      </c>
      <c r="B31" s="59"/>
      <c r="D31" s="53"/>
      <c r="E31" s="97" t="s">
        <v>614</v>
      </c>
      <c r="F31" s="67"/>
      <c r="G31" s="67"/>
      <c r="J31" s="75"/>
      <c r="K31" s="68"/>
      <c r="L31" s="68"/>
      <c r="M31" s="72"/>
      <c r="P31" s="52"/>
      <c r="Q31" s="52"/>
      <c r="R31" s="55" t="s">
        <v>381</v>
      </c>
      <c r="S31" s="76">
        <f>COUNTIF($N$7:$N$42,"Khá")</f>
        <v>4</v>
      </c>
      <c r="T31" s="63">
        <f t="shared" ref="T31:T34" si="2">S31/$S$35*100</f>
        <v>17.391304347826086</v>
      </c>
    </row>
    <row r="32" spans="1:20" ht="21" customHeight="1" x14ac:dyDescent="0.25">
      <c r="A32" s="95" t="s">
        <v>574</v>
      </c>
      <c r="B32" s="59"/>
      <c r="C32" s="75"/>
      <c r="D32" s="53"/>
      <c r="E32" s="75" t="s">
        <v>612</v>
      </c>
      <c r="F32" s="96"/>
      <c r="G32" s="67"/>
      <c r="H32" s="67"/>
      <c r="I32" s="75" t="s">
        <v>613</v>
      </c>
      <c r="J32" s="77"/>
      <c r="M32" s="72"/>
      <c r="N32" s="75" t="s">
        <v>627</v>
      </c>
      <c r="P32" s="52"/>
      <c r="Q32" s="52"/>
      <c r="R32" s="55" t="s">
        <v>568</v>
      </c>
      <c r="S32" s="76">
        <f>COUNTIF($N$7:$N$42,"TB.Khá")</f>
        <v>16</v>
      </c>
      <c r="T32" s="63">
        <f t="shared" si="2"/>
        <v>69.565217391304344</v>
      </c>
    </row>
    <row r="33" spans="1:20" ht="21" customHeight="1" x14ac:dyDescent="0.25">
      <c r="A33" s="95"/>
      <c r="B33" s="59"/>
      <c r="C33" s="75"/>
      <c r="D33" s="53"/>
      <c r="F33" s="96"/>
      <c r="G33" s="67"/>
      <c r="H33" s="67"/>
      <c r="I33" s="75"/>
      <c r="J33" s="77"/>
      <c r="M33" s="72"/>
      <c r="N33" s="75"/>
      <c r="P33" s="52"/>
      <c r="Q33" s="52"/>
      <c r="R33" s="55" t="s">
        <v>378</v>
      </c>
      <c r="S33" s="76">
        <f>COUNTIF($N$7:$N$42,"Trung bình")</f>
        <v>3</v>
      </c>
      <c r="T33" s="63">
        <f t="shared" si="2"/>
        <v>13.043478260869565</v>
      </c>
    </row>
    <row r="34" spans="1:20" ht="21" customHeight="1" x14ac:dyDescent="0.25">
      <c r="H34" s="180" t="s">
        <v>573</v>
      </c>
      <c r="I34" s="180"/>
      <c r="J34" s="180"/>
      <c r="K34" s="180"/>
      <c r="L34" s="180"/>
      <c r="M34" s="180"/>
      <c r="N34" s="180"/>
      <c r="O34" s="180"/>
      <c r="P34" s="180"/>
      <c r="Q34" s="180"/>
      <c r="R34" s="55" t="s">
        <v>570</v>
      </c>
      <c r="S34" s="76">
        <f>COUNTIF($N$7:$N$42,"Kém")</f>
        <v>0</v>
      </c>
      <c r="T34" s="63">
        <f t="shared" si="2"/>
        <v>0</v>
      </c>
    </row>
    <row r="35" spans="1:20" ht="21" customHeight="1" x14ac:dyDescent="0.25">
      <c r="A35" s="181" t="s">
        <v>572</v>
      </c>
      <c r="B35" s="181"/>
      <c r="C35" s="181"/>
      <c r="D35" s="181"/>
      <c r="H35" s="177" t="s">
        <v>73</v>
      </c>
      <c r="I35" s="177"/>
      <c r="J35" s="177"/>
      <c r="K35" s="177"/>
      <c r="L35" s="177"/>
      <c r="M35" s="177"/>
      <c r="N35" s="177"/>
      <c r="O35" s="177"/>
      <c r="P35" s="177"/>
      <c r="Q35" s="177"/>
      <c r="R35" s="55" t="s">
        <v>571</v>
      </c>
      <c r="S35" s="55">
        <f>SUM(S30:S34)</f>
        <v>23</v>
      </c>
      <c r="T35" s="55">
        <f>SUM(T30:T34)</f>
        <v>100</v>
      </c>
    </row>
    <row r="36" spans="1:20" ht="21" customHeight="1" x14ac:dyDescent="0.25">
      <c r="T36" s="55"/>
    </row>
    <row r="37" spans="1:20" ht="21" customHeight="1" x14ac:dyDescent="0.25"/>
    <row r="38" spans="1:20" ht="21" customHeight="1" x14ac:dyDescent="0.25"/>
    <row r="39" spans="1:20" ht="21" customHeight="1" x14ac:dyDescent="0.25">
      <c r="A39" s="177" t="s">
        <v>406</v>
      </c>
      <c r="B39" s="177"/>
      <c r="C39" s="177"/>
      <c r="D39" s="177"/>
      <c r="H39" s="177" t="s">
        <v>74</v>
      </c>
      <c r="I39" s="177"/>
      <c r="J39" s="177"/>
      <c r="K39" s="177"/>
      <c r="L39" s="177"/>
      <c r="M39" s="177"/>
      <c r="N39" s="177"/>
      <c r="O39" s="177"/>
      <c r="P39" s="177"/>
      <c r="Q39" s="177"/>
    </row>
  </sheetData>
  <mergeCells count="25">
    <mergeCell ref="O7:O20"/>
    <mergeCell ref="P7:P20"/>
    <mergeCell ref="O21:O29"/>
    <mergeCell ref="P21:P29"/>
    <mergeCell ref="M4:M6"/>
    <mergeCell ref="N4:N6"/>
    <mergeCell ref="O4:O6"/>
    <mergeCell ref="P4:P6"/>
    <mergeCell ref="H34:Q34"/>
    <mergeCell ref="A35:D35"/>
    <mergeCell ref="H35:Q35"/>
    <mergeCell ref="A39:D39"/>
    <mergeCell ref="H39:Q39"/>
    <mergeCell ref="A1:D1"/>
    <mergeCell ref="H1:Q1"/>
    <mergeCell ref="A4:A6"/>
    <mergeCell ref="B4:C6"/>
    <mergeCell ref="D4:D6"/>
    <mergeCell ref="E4:E6"/>
    <mergeCell ref="F4:H5"/>
    <mergeCell ref="I4:I5"/>
    <mergeCell ref="J4:L4"/>
    <mergeCell ref="A2:Q2"/>
    <mergeCell ref="Q4:Q6"/>
    <mergeCell ref="L5:L6"/>
  </mergeCells>
  <pageMargins left="0.9" right="0.57999999999999996" top="0.57999999999999996" bottom="0.57999999999999996" header="0.3" footer="0.3"/>
  <pageSetup paperSize="9" scale="90" fitToHeight="0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opLeftCell="A13" workbookViewId="0">
      <selection activeCell="A2" sqref="A2:Q2"/>
    </sheetView>
  </sheetViews>
  <sheetFormatPr defaultRowHeight="21.75" customHeight="1" x14ac:dyDescent="0.25"/>
  <cols>
    <col min="1" max="1" width="4.5" style="55" customWidth="1"/>
    <col min="2" max="2" width="18" style="60" customWidth="1"/>
    <col min="3" max="3" width="7.625" style="60" customWidth="1"/>
    <col min="4" max="4" width="11.625" style="55" customWidth="1"/>
    <col min="5" max="5" width="11.125" style="55" customWidth="1"/>
    <col min="6" max="8" width="6" style="63" customWidth="1"/>
    <col min="9" max="9" width="6" style="73" customWidth="1"/>
    <col min="10" max="12" width="6" style="63" customWidth="1"/>
    <col min="13" max="13" width="6" style="73" customWidth="1"/>
    <col min="14" max="14" width="9.875" style="55" customWidth="1"/>
    <col min="15" max="15" width="6.125" style="55" customWidth="1"/>
    <col min="16" max="16" width="11.375" style="55" customWidth="1"/>
    <col min="17" max="17" width="6.25" style="55" customWidth="1"/>
    <col min="18" max="18" width="9.625" style="55" customWidth="1"/>
    <col min="19" max="19" width="6.5" style="55" customWidth="1"/>
    <col min="20" max="20" width="6.5" style="63" customWidth="1"/>
    <col min="21" max="16384" width="9" style="55"/>
  </cols>
  <sheetData>
    <row r="1" spans="1:20" ht="62.25" customHeight="1" x14ac:dyDescent="0.25">
      <c r="A1" s="161" t="s">
        <v>362</v>
      </c>
      <c r="B1" s="161"/>
      <c r="C1" s="161"/>
      <c r="D1" s="161"/>
      <c r="E1" s="94"/>
      <c r="H1" s="162" t="s">
        <v>10</v>
      </c>
      <c r="I1" s="163"/>
      <c r="J1" s="163"/>
      <c r="K1" s="163"/>
      <c r="L1" s="163"/>
      <c r="M1" s="163"/>
      <c r="N1" s="163"/>
      <c r="O1" s="163"/>
      <c r="P1" s="163"/>
      <c r="Q1" s="163"/>
    </row>
    <row r="2" spans="1:20" ht="60.75" customHeight="1" x14ac:dyDescent="0.25">
      <c r="A2" s="182" t="s">
        <v>633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0" s="100" customFormat="1" ht="27.75" customHeight="1" x14ac:dyDescent="0.25">
      <c r="A3" s="98"/>
      <c r="B3" s="99" t="s">
        <v>619</v>
      </c>
      <c r="D3" s="98"/>
      <c r="E3" s="98"/>
      <c r="F3" s="98"/>
      <c r="G3" s="98"/>
      <c r="H3" s="98"/>
      <c r="M3" s="99" t="s">
        <v>620</v>
      </c>
      <c r="P3" s="98"/>
      <c r="Q3" s="98"/>
      <c r="T3" s="101"/>
    </row>
    <row r="4" spans="1:20" s="56" customFormat="1" ht="34.5" customHeight="1" x14ac:dyDescent="0.25">
      <c r="A4" s="165" t="s">
        <v>363</v>
      </c>
      <c r="B4" s="165" t="s">
        <v>1</v>
      </c>
      <c r="C4" s="165"/>
      <c r="D4" s="165" t="s">
        <v>364</v>
      </c>
      <c r="E4" s="165" t="s">
        <v>365</v>
      </c>
      <c r="F4" s="166" t="s">
        <v>366</v>
      </c>
      <c r="G4" s="167"/>
      <c r="H4" s="168"/>
      <c r="I4" s="172" t="s">
        <v>621</v>
      </c>
      <c r="J4" s="174" t="s">
        <v>367</v>
      </c>
      <c r="K4" s="175"/>
      <c r="L4" s="176"/>
      <c r="M4" s="172" t="s">
        <v>368</v>
      </c>
      <c r="N4" s="179" t="s">
        <v>409</v>
      </c>
      <c r="O4" s="165" t="s">
        <v>369</v>
      </c>
      <c r="P4" s="179" t="s">
        <v>407</v>
      </c>
      <c r="Q4" s="179" t="s">
        <v>408</v>
      </c>
      <c r="T4" s="78"/>
    </row>
    <row r="5" spans="1:20" s="56" customFormat="1" ht="21.75" customHeight="1" x14ac:dyDescent="0.25">
      <c r="A5" s="165"/>
      <c r="B5" s="165"/>
      <c r="C5" s="165"/>
      <c r="D5" s="165"/>
      <c r="E5" s="165"/>
      <c r="F5" s="169"/>
      <c r="G5" s="170"/>
      <c r="H5" s="171"/>
      <c r="I5" s="173"/>
      <c r="J5" s="64" t="s">
        <v>3</v>
      </c>
      <c r="K5" s="64" t="s">
        <v>4</v>
      </c>
      <c r="L5" s="172" t="s">
        <v>370</v>
      </c>
      <c r="M5" s="178"/>
      <c r="N5" s="179"/>
      <c r="O5" s="165"/>
      <c r="P5" s="179"/>
      <c r="Q5" s="165"/>
      <c r="T5" s="78"/>
    </row>
    <row r="6" spans="1:20" s="56" customFormat="1" ht="21.75" customHeight="1" x14ac:dyDescent="0.25">
      <c r="A6" s="165"/>
      <c r="B6" s="165"/>
      <c r="C6" s="165"/>
      <c r="D6" s="165"/>
      <c r="E6" s="165"/>
      <c r="F6" s="65" t="s">
        <v>371</v>
      </c>
      <c r="G6" s="65" t="s">
        <v>372</v>
      </c>
      <c r="H6" s="65" t="s">
        <v>273</v>
      </c>
      <c r="I6" s="64">
        <v>3</v>
      </c>
      <c r="J6" s="64">
        <v>1</v>
      </c>
      <c r="K6" s="64">
        <v>2</v>
      </c>
      <c r="L6" s="173"/>
      <c r="M6" s="173"/>
      <c r="N6" s="179"/>
      <c r="O6" s="165"/>
      <c r="P6" s="179"/>
      <c r="Q6" s="165"/>
      <c r="T6" s="78"/>
    </row>
    <row r="7" spans="1:20" ht="26.25" customHeight="1" x14ac:dyDescent="0.25">
      <c r="A7" s="93">
        <v>1</v>
      </c>
      <c r="B7" s="87" t="s">
        <v>55</v>
      </c>
      <c r="C7" s="88" t="s">
        <v>269</v>
      </c>
      <c r="D7" s="90" t="s">
        <v>550</v>
      </c>
      <c r="E7" s="49" t="s">
        <v>374</v>
      </c>
      <c r="F7" s="62">
        <v>9</v>
      </c>
      <c r="G7" s="62">
        <v>9</v>
      </c>
      <c r="H7" s="62">
        <v>9</v>
      </c>
      <c r="I7" s="70">
        <f>ĐT76!D6</f>
        <v>7.7943396226415089</v>
      </c>
      <c r="J7" s="66">
        <f>ĐT76!E6</f>
        <v>9</v>
      </c>
      <c r="K7" s="66">
        <f>ĐT76!F6</f>
        <v>7</v>
      </c>
      <c r="L7" s="66">
        <f>ĐT76!G6</f>
        <v>7</v>
      </c>
      <c r="M7" s="70">
        <f>ĐT76!H6</f>
        <v>7.7305031446540875</v>
      </c>
      <c r="N7" s="30" t="str">
        <f t="shared" ref="N7:N21" si="0">IF(M7&lt;3.95,"Kém",IF(M7&lt;4.95,"Yếu",IF(M7&lt;5.95,"Trung bình",IF(M7&lt;6.95,"TB.Khá",IF(M7&lt;7.95,"Khá","Giỏi")))))</f>
        <v>Khá</v>
      </c>
      <c r="O7" s="159" t="s">
        <v>565</v>
      </c>
      <c r="P7" s="160" t="s">
        <v>566</v>
      </c>
      <c r="Q7" s="93"/>
    </row>
    <row r="8" spans="1:20" ht="26.25" customHeight="1" x14ac:dyDescent="0.25">
      <c r="A8" s="93">
        <v>2</v>
      </c>
      <c r="B8" s="87" t="s">
        <v>270</v>
      </c>
      <c r="C8" s="88" t="s">
        <v>16</v>
      </c>
      <c r="D8" s="90" t="s">
        <v>553</v>
      </c>
      <c r="E8" s="49" t="s">
        <v>374</v>
      </c>
      <c r="F8" s="62">
        <v>6</v>
      </c>
      <c r="G8" s="62">
        <v>7</v>
      </c>
      <c r="H8" s="62">
        <v>8</v>
      </c>
      <c r="I8" s="70">
        <f>ĐT76!D7</f>
        <v>6.6132075471698126</v>
      </c>
      <c r="J8" s="66">
        <f>ĐT76!E7</f>
        <v>8</v>
      </c>
      <c r="K8" s="66">
        <f>ĐT76!F7</f>
        <v>7</v>
      </c>
      <c r="L8" s="66">
        <f>ĐT76!G7</f>
        <v>7</v>
      </c>
      <c r="M8" s="70">
        <f>ĐT76!H7</f>
        <v>6.9732704402515724</v>
      </c>
      <c r="N8" s="30" t="str">
        <f t="shared" si="0"/>
        <v>Khá</v>
      </c>
      <c r="O8" s="159"/>
      <c r="P8" s="160"/>
      <c r="Q8" s="93"/>
    </row>
    <row r="9" spans="1:20" ht="26.25" customHeight="1" x14ac:dyDescent="0.25">
      <c r="A9" s="93">
        <v>3</v>
      </c>
      <c r="B9" s="87" t="s">
        <v>271</v>
      </c>
      <c r="C9" s="88" t="s">
        <v>272</v>
      </c>
      <c r="D9" s="90" t="s">
        <v>545</v>
      </c>
      <c r="E9" s="49" t="s">
        <v>374</v>
      </c>
      <c r="F9" s="62">
        <v>8</v>
      </c>
      <c r="G9" s="62">
        <v>6</v>
      </c>
      <c r="H9" s="62">
        <v>7</v>
      </c>
      <c r="I9" s="70">
        <f>ĐT76!D8</f>
        <v>6.2858490566037739</v>
      </c>
      <c r="J9" s="66">
        <f>ĐT76!E8</f>
        <v>7</v>
      </c>
      <c r="K9" s="66">
        <f>ĐT76!F8</f>
        <v>7</v>
      </c>
      <c r="L9" s="66">
        <f>ĐT76!G8</f>
        <v>6.5</v>
      </c>
      <c r="M9" s="70">
        <f>ĐT76!H8</f>
        <v>6.6429245283018874</v>
      </c>
      <c r="N9" s="30" t="str">
        <f t="shared" si="0"/>
        <v>TB.Khá</v>
      </c>
      <c r="O9" s="159"/>
      <c r="P9" s="160"/>
      <c r="Q9" s="93"/>
    </row>
    <row r="10" spans="1:20" ht="26.25" customHeight="1" x14ac:dyDescent="0.25">
      <c r="A10" s="93">
        <v>4</v>
      </c>
      <c r="B10" s="87" t="s">
        <v>197</v>
      </c>
      <c r="C10" s="88" t="s">
        <v>93</v>
      </c>
      <c r="D10" s="90" t="s">
        <v>554</v>
      </c>
      <c r="E10" s="49" t="s">
        <v>374</v>
      </c>
      <c r="F10" s="62">
        <v>6</v>
      </c>
      <c r="G10" s="62">
        <v>8</v>
      </c>
      <c r="H10" s="62">
        <v>7</v>
      </c>
      <c r="I10" s="70">
        <f>ĐT76!D9</f>
        <v>7.5009433962264156</v>
      </c>
      <c r="J10" s="66">
        <f>ĐT76!E9</f>
        <v>6</v>
      </c>
      <c r="K10" s="66">
        <f>ĐT76!F9</f>
        <v>9</v>
      </c>
      <c r="L10" s="66">
        <f>ĐT76!G9</f>
        <v>7</v>
      </c>
      <c r="M10" s="70">
        <f>ĐT76!H9</f>
        <v>7.7504716981132082</v>
      </c>
      <c r="N10" s="30" t="str">
        <f t="shared" si="0"/>
        <v>Khá</v>
      </c>
      <c r="O10" s="159"/>
      <c r="P10" s="160"/>
      <c r="Q10" s="93"/>
    </row>
    <row r="11" spans="1:20" ht="26.25" customHeight="1" x14ac:dyDescent="0.25">
      <c r="A11" s="93">
        <v>5</v>
      </c>
      <c r="B11" s="87" t="s">
        <v>29</v>
      </c>
      <c r="C11" s="88" t="s">
        <v>273</v>
      </c>
      <c r="D11" s="90" t="s">
        <v>555</v>
      </c>
      <c r="E11" s="49" t="s">
        <v>374</v>
      </c>
      <c r="F11" s="62">
        <v>7</v>
      </c>
      <c r="G11" s="62">
        <v>6</v>
      </c>
      <c r="H11" s="62">
        <v>7</v>
      </c>
      <c r="I11" s="70">
        <f>ĐT76!D10</f>
        <v>6.7396226415094338</v>
      </c>
      <c r="J11" s="66">
        <f>ĐT76!E10</f>
        <v>7</v>
      </c>
      <c r="K11" s="66">
        <f>ĐT76!F10</f>
        <v>7</v>
      </c>
      <c r="L11" s="66">
        <f>ĐT76!G10</f>
        <v>6</v>
      </c>
      <c r="M11" s="70">
        <f>ĐT76!H10</f>
        <v>6.8698113207547165</v>
      </c>
      <c r="N11" s="30" t="str">
        <f t="shared" si="0"/>
        <v>TB.Khá</v>
      </c>
      <c r="O11" s="159"/>
      <c r="P11" s="160"/>
      <c r="Q11" s="93"/>
    </row>
    <row r="12" spans="1:20" ht="26.25" customHeight="1" x14ac:dyDescent="0.25">
      <c r="A12" s="93">
        <v>6</v>
      </c>
      <c r="B12" s="87" t="s">
        <v>274</v>
      </c>
      <c r="C12" s="88" t="s">
        <v>35</v>
      </c>
      <c r="D12" s="90" t="s">
        <v>556</v>
      </c>
      <c r="E12" s="49" t="s">
        <v>374</v>
      </c>
      <c r="F12" s="62">
        <v>7</v>
      </c>
      <c r="G12" s="62">
        <v>8</v>
      </c>
      <c r="H12" s="62">
        <v>8</v>
      </c>
      <c r="I12" s="70">
        <f>ĐT76!D11</f>
        <v>6.662264150943396</v>
      </c>
      <c r="J12" s="66">
        <f>ĐT76!E11</f>
        <v>9</v>
      </c>
      <c r="K12" s="66">
        <f>ĐT76!F11</f>
        <v>8</v>
      </c>
      <c r="L12" s="66">
        <f>ĐT76!G11</f>
        <v>7</v>
      </c>
      <c r="M12" s="70">
        <f>ĐT76!H11</f>
        <v>7.4977987421383645</v>
      </c>
      <c r="N12" s="30" t="str">
        <f t="shared" si="0"/>
        <v>Khá</v>
      </c>
      <c r="O12" s="159"/>
      <c r="P12" s="160"/>
      <c r="Q12" s="93"/>
    </row>
    <row r="13" spans="1:20" ht="26.25" customHeight="1" x14ac:dyDescent="0.25">
      <c r="A13" s="93">
        <v>7</v>
      </c>
      <c r="B13" s="87" t="s">
        <v>275</v>
      </c>
      <c r="C13" s="88" t="s">
        <v>35</v>
      </c>
      <c r="D13" s="90" t="s">
        <v>557</v>
      </c>
      <c r="E13" s="49" t="s">
        <v>374</v>
      </c>
      <c r="F13" s="62">
        <v>6</v>
      </c>
      <c r="G13" s="62">
        <v>8</v>
      </c>
      <c r="H13" s="62">
        <v>8</v>
      </c>
      <c r="I13" s="70">
        <f>ĐT76!D12</f>
        <v>7.3377358490566031</v>
      </c>
      <c r="J13" s="66">
        <f>ĐT76!E12</f>
        <v>7</v>
      </c>
      <c r="K13" s="66">
        <f>ĐT76!F12</f>
        <v>9</v>
      </c>
      <c r="L13" s="66">
        <f>ĐT76!G12</f>
        <v>7</v>
      </c>
      <c r="M13" s="70">
        <f>ĐT76!H12</f>
        <v>7.8355345911949685</v>
      </c>
      <c r="N13" s="30" t="str">
        <f t="shared" si="0"/>
        <v>Khá</v>
      </c>
      <c r="O13" s="159"/>
      <c r="P13" s="160"/>
      <c r="Q13" s="93"/>
    </row>
    <row r="14" spans="1:20" ht="26.25" customHeight="1" x14ac:dyDescent="0.25">
      <c r="A14" s="93">
        <v>8</v>
      </c>
      <c r="B14" s="87" t="s">
        <v>48</v>
      </c>
      <c r="C14" s="88" t="s">
        <v>276</v>
      </c>
      <c r="D14" s="90" t="s">
        <v>558</v>
      </c>
      <c r="E14" s="49" t="s">
        <v>374</v>
      </c>
      <c r="F14" s="62">
        <v>6</v>
      </c>
      <c r="G14" s="62">
        <v>7</v>
      </c>
      <c r="H14" s="62">
        <v>7</v>
      </c>
      <c r="I14" s="70">
        <f>ĐT76!D13</f>
        <v>6.4754716981132088</v>
      </c>
      <c r="J14" s="66">
        <f>ĐT76!E13</f>
        <v>6</v>
      </c>
      <c r="K14" s="66">
        <f>ĐT76!F13</f>
        <v>7</v>
      </c>
      <c r="L14" s="66">
        <f>ĐT76!G13</f>
        <v>7</v>
      </c>
      <c r="M14" s="70">
        <f>ĐT76!H13</f>
        <v>6.5710691823899374</v>
      </c>
      <c r="N14" s="30" t="str">
        <f t="shared" si="0"/>
        <v>TB.Khá</v>
      </c>
      <c r="O14" s="159"/>
      <c r="P14" s="160"/>
      <c r="Q14" s="93"/>
    </row>
    <row r="15" spans="1:20" ht="26.25" customHeight="1" x14ac:dyDescent="0.25">
      <c r="A15" s="93">
        <v>9</v>
      </c>
      <c r="B15" s="87" t="s">
        <v>47</v>
      </c>
      <c r="C15" s="88" t="s">
        <v>277</v>
      </c>
      <c r="D15" s="90" t="s">
        <v>541</v>
      </c>
      <c r="E15" s="49" t="s">
        <v>374</v>
      </c>
      <c r="F15" s="62">
        <v>6</v>
      </c>
      <c r="G15" s="62">
        <v>7</v>
      </c>
      <c r="H15" s="62">
        <v>7</v>
      </c>
      <c r="I15" s="70">
        <f>ĐT76!D14</f>
        <v>7.0179245283018874</v>
      </c>
      <c r="J15" s="66">
        <f>ĐT76!E14</f>
        <v>6</v>
      </c>
      <c r="K15" s="66">
        <f>ĐT76!F14</f>
        <v>7</v>
      </c>
      <c r="L15" s="66">
        <f>ĐT76!G14</f>
        <v>6</v>
      </c>
      <c r="M15" s="70">
        <f>ĐT76!H14</f>
        <v>6.8422955974842772</v>
      </c>
      <c r="N15" s="30" t="str">
        <f t="shared" si="0"/>
        <v>TB.Khá</v>
      </c>
      <c r="O15" s="159"/>
      <c r="P15" s="160"/>
      <c r="Q15" s="93"/>
    </row>
    <row r="16" spans="1:20" ht="26.25" customHeight="1" x14ac:dyDescent="0.25">
      <c r="A16" s="93">
        <v>10</v>
      </c>
      <c r="B16" s="87" t="s">
        <v>278</v>
      </c>
      <c r="C16" s="88" t="s">
        <v>279</v>
      </c>
      <c r="D16" s="90" t="s">
        <v>559</v>
      </c>
      <c r="E16" s="49" t="s">
        <v>374</v>
      </c>
      <c r="F16" s="62">
        <v>5</v>
      </c>
      <c r="G16" s="62">
        <v>8</v>
      </c>
      <c r="H16" s="62">
        <v>7</v>
      </c>
      <c r="I16" s="70">
        <f>ĐT76!D15</f>
        <v>6.7764150943396233</v>
      </c>
      <c r="J16" s="66">
        <f>ĐT76!E15</f>
        <v>5.5</v>
      </c>
      <c r="K16" s="66">
        <f>ĐT76!F15</f>
        <v>6</v>
      </c>
      <c r="L16" s="66">
        <f>ĐT76!G15</f>
        <v>6</v>
      </c>
      <c r="M16" s="70">
        <f>ĐT76!H15</f>
        <v>6.3048742138364782</v>
      </c>
      <c r="N16" s="30" t="str">
        <f t="shared" si="0"/>
        <v>TB.Khá</v>
      </c>
      <c r="O16" s="159"/>
      <c r="P16" s="160"/>
      <c r="Q16" s="93"/>
    </row>
    <row r="17" spans="1:20" ht="26.25" customHeight="1" x14ac:dyDescent="0.25">
      <c r="A17" s="93">
        <v>11</v>
      </c>
      <c r="B17" s="87" t="s">
        <v>280</v>
      </c>
      <c r="C17" s="88" t="s">
        <v>281</v>
      </c>
      <c r="D17" s="90" t="s">
        <v>560</v>
      </c>
      <c r="E17" s="49" t="s">
        <v>374</v>
      </c>
      <c r="F17" s="62">
        <v>6</v>
      </c>
      <c r="G17" s="62">
        <v>7</v>
      </c>
      <c r="H17" s="62">
        <v>7</v>
      </c>
      <c r="I17" s="70">
        <f>ĐT76!D16</f>
        <v>6.7933962264150942</v>
      </c>
      <c r="J17" s="66">
        <f>ĐT76!E16</f>
        <v>6</v>
      </c>
      <c r="K17" s="66">
        <f>ĐT76!F16</f>
        <v>8</v>
      </c>
      <c r="L17" s="66">
        <f>ĐT76!G16</f>
        <v>6</v>
      </c>
      <c r="M17" s="70">
        <f>ĐT76!H16</f>
        <v>7.0633647798742132</v>
      </c>
      <c r="N17" s="30" t="str">
        <f t="shared" si="0"/>
        <v>Khá</v>
      </c>
      <c r="O17" s="159"/>
      <c r="P17" s="160"/>
      <c r="Q17" s="93"/>
    </row>
    <row r="18" spans="1:20" ht="26.25" customHeight="1" x14ac:dyDescent="0.25">
      <c r="A18" s="93">
        <v>12</v>
      </c>
      <c r="B18" s="87" t="s">
        <v>234</v>
      </c>
      <c r="C18" s="88" t="s">
        <v>123</v>
      </c>
      <c r="D18" s="90" t="s">
        <v>561</v>
      </c>
      <c r="E18" s="49" t="s">
        <v>374</v>
      </c>
      <c r="F18" s="62">
        <v>6</v>
      </c>
      <c r="G18" s="62">
        <v>7</v>
      </c>
      <c r="H18" s="62">
        <v>6</v>
      </c>
      <c r="I18" s="70">
        <f>ĐT76!D17</f>
        <v>6.9103773584905657</v>
      </c>
      <c r="J18" s="66">
        <f>ĐT76!E17</f>
        <v>5</v>
      </c>
      <c r="K18" s="66">
        <f>ĐT76!F17</f>
        <v>6</v>
      </c>
      <c r="L18" s="66">
        <f>ĐT76!G17</f>
        <v>6</v>
      </c>
      <c r="M18" s="70">
        <f>ĐT76!H17</f>
        <v>6.2885220125786168</v>
      </c>
      <c r="N18" s="30" t="str">
        <f t="shared" si="0"/>
        <v>TB.Khá</v>
      </c>
      <c r="O18" s="159"/>
      <c r="P18" s="160"/>
      <c r="Q18" s="93"/>
    </row>
    <row r="19" spans="1:20" ht="26.25" customHeight="1" x14ac:dyDescent="0.25">
      <c r="A19" s="93">
        <v>13</v>
      </c>
      <c r="B19" s="87" t="s">
        <v>282</v>
      </c>
      <c r="C19" s="88" t="s">
        <v>283</v>
      </c>
      <c r="D19" s="90" t="s">
        <v>562</v>
      </c>
      <c r="E19" s="49" t="s">
        <v>374</v>
      </c>
      <c r="F19" s="62">
        <v>8</v>
      </c>
      <c r="G19" s="62">
        <v>8</v>
      </c>
      <c r="H19" s="62">
        <v>8</v>
      </c>
      <c r="I19" s="70">
        <f>ĐT76!D18</f>
        <v>7.6669811320754722</v>
      </c>
      <c r="J19" s="66">
        <f>ĐT76!E18</f>
        <v>9</v>
      </c>
      <c r="K19" s="66">
        <f>ĐT76!F18</f>
        <v>8</v>
      </c>
      <c r="L19" s="66">
        <f>ĐT76!G18</f>
        <v>7</v>
      </c>
      <c r="M19" s="70">
        <f>ĐT76!H18</f>
        <v>8.000157232704403</v>
      </c>
      <c r="N19" s="30" t="str">
        <f t="shared" si="0"/>
        <v>Giỏi</v>
      </c>
      <c r="O19" s="159"/>
      <c r="P19" s="160"/>
      <c r="Q19" s="93"/>
    </row>
    <row r="20" spans="1:20" ht="26.25" customHeight="1" x14ac:dyDescent="0.25">
      <c r="A20" s="93">
        <v>14</v>
      </c>
      <c r="B20" s="87" t="s">
        <v>36</v>
      </c>
      <c r="C20" s="88" t="s">
        <v>284</v>
      </c>
      <c r="D20" s="90" t="s">
        <v>563</v>
      </c>
      <c r="E20" s="49" t="s">
        <v>374</v>
      </c>
      <c r="F20" s="62">
        <v>8</v>
      </c>
      <c r="G20" s="62">
        <v>8</v>
      </c>
      <c r="H20" s="62">
        <v>8</v>
      </c>
      <c r="I20" s="70">
        <f>ĐT76!D19</f>
        <v>7.1556603773584895</v>
      </c>
      <c r="J20" s="66">
        <f>ĐT76!E19</f>
        <v>7</v>
      </c>
      <c r="K20" s="66">
        <f>ĐT76!F19</f>
        <v>8</v>
      </c>
      <c r="L20" s="66">
        <f>ĐT76!G19</f>
        <v>6.5</v>
      </c>
      <c r="M20" s="70">
        <f>ĐT76!H19</f>
        <v>7.4111635220125782</v>
      </c>
      <c r="N20" s="30" t="str">
        <f t="shared" si="0"/>
        <v>Khá</v>
      </c>
      <c r="O20" s="159" t="s">
        <v>565</v>
      </c>
      <c r="P20" s="160" t="s">
        <v>566</v>
      </c>
      <c r="Q20" s="93"/>
    </row>
    <row r="21" spans="1:20" ht="26.25" customHeight="1" x14ac:dyDescent="0.25">
      <c r="A21" s="93">
        <v>15</v>
      </c>
      <c r="B21" s="87" t="s">
        <v>285</v>
      </c>
      <c r="C21" s="88" t="s">
        <v>286</v>
      </c>
      <c r="D21" s="90" t="s">
        <v>564</v>
      </c>
      <c r="E21" s="49" t="s">
        <v>374</v>
      </c>
      <c r="F21" s="62">
        <v>8</v>
      </c>
      <c r="G21" s="62">
        <v>7</v>
      </c>
      <c r="H21" s="62">
        <v>8</v>
      </c>
      <c r="I21" s="70">
        <f>ĐT76!D20</f>
        <v>6.6566037735849051</v>
      </c>
      <c r="J21" s="66">
        <f>ĐT76!E20</f>
        <v>5</v>
      </c>
      <c r="K21" s="66">
        <f>ĐT76!F20</f>
        <v>7</v>
      </c>
      <c r="L21" s="66">
        <f>ĐT76!G20</f>
        <v>7</v>
      </c>
      <c r="M21" s="70">
        <f>ĐT76!H20</f>
        <v>6.4949685534591195</v>
      </c>
      <c r="N21" s="30" t="str">
        <f t="shared" si="0"/>
        <v>TB.Khá</v>
      </c>
      <c r="O21" s="159"/>
      <c r="P21" s="160"/>
      <c r="Q21" s="93"/>
    </row>
    <row r="22" spans="1:20" ht="20.25" customHeight="1" x14ac:dyDescent="0.25">
      <c r="A22" s="79" t="s">
        <v>575</v>
      </c>
      <c r="B22" s="59"/>
      <c r="C22" s="75"/>
      <c r="D22" s="53"/>
      <c r="E22" s="97" t="s">
        <v>615</v>
      </c>
      <c r="F22" s="67"/>
      <c r="G22" s="67"/>
      <c r="J22" s="75"/>
      <c r="K22" s="68"/>
      <c r="L22" s="68"/>
      <c r="M22" s="72"/>
      <c r="N22" s="52"/>
      <c r="O22" s="52"/>
      <c r="P22" s="52"/>
      <c r="Q22" s="52"/>
      <c r="R22" s="55" t="s">
        <v>569</v>
      </c>
      <c r="S22" s="76">
        <f>COUNTIF($N$7:$N$21,"Giỏi")</f>
        <v>1</v>
      </c>
      <c r="T22" s="63">
        <f>S22/$S$27*100</f>
        <v>6.666666666666667</v>
      </c>
    </row>
    <row r="23" spans="1:20" ht="20.25" customHeight="1" x14ac:dyDescent="0.25">
      <c r="A23" s="95" t="s">
        <v>576</v>
      </c>
      <c r="B23" s="59"/>
      <c r="D23" s="53"/>
      <c r="E23" s="97" t="s">
        <v>615</v>
      </c>
      <c r="F23" s="67"/>
      <c r="G23" s="67"/>
      <c r="J23" s="75"/>
      <c r="K23" s="68"/>
      <c r="L23" s="68"/>
      <c r="M23" s="72"/>
      <c r="P23" s="52"/>
      <c r="Q23" s="52"/>
      <c r="R23" s="55" t="s">
        <v>381</v>
      </c>
      <c r="S23" s="76">
        <f>COUNTIF($N$7:$N$21,"Khá")</f>
        <v>7</v>
      </c>
      <c r="T23" s="63">
        <f t="shared" ref="T23:T26" si="1">S23/$S$27*100</f>
        <v>46.666666666666664</v>
      </c>
    </row>
    <row r="24" spans="1:20" ht="20.25" customHeight="1" x14ac:dyDescent="0.25">
      <c r="A24" s="95" t="s">
        <v>574</v>
      </c>
      <c r="B24" s="59"/>
      <c r="C24" s="75"/>
      <c r="D24" s="53"/>
      <c r="E24" s="75" t="s">
        <v>616</v>
      </c>
      <c r="F24" s="96"/>
      <c r="G24" s="67"/>
      <c r="H24" s="67"/>
      <c r="I24" s="75" t="s">
        <v>617</v>
      </c>
      <c r="J24" s="77"/>
      <c r="M24" s="72"/>
      <c r="N24" s="75" t="s">
        <v>618</v>
      </c>
      <c r="P24" s="52"/>
      <c r="Q24" s="52"/>
      <c r="R24" s="55" t="s">
        <v>568</v>
      </c>
      <c r="S24" s="76">
        <f>COUNTIF($N$7:$N$21,"TB.Khá")</f>
        <v>7</v>
      </c>
      <c r="T24" s="63">
        <f t="shared" si="1"/>
        <v>46.666666666666664</v>
      </c>
    </row>
    <row r="25" spans="1:20" ht="20.25" customHeight="1" x14ac:dyDescent="0.25">
      <c r="A25" s="95"/>
      <c r="B25" s="59"/>
      <c r="C25" s="75"/>
      <c r="D25" s="53"/>
      <c r="F25" s="96"/>
      <c r="G25" s="67"/>
      <c r="H25" s="67"/>
      <c r="I25" s="75"/>
      <c r="J25" s="77"/>
      <c r="L25" s="75"/>
      <c r="M25" s="72"/>
      <c r="N25" s="75"/>
      <c r="P25" s="52"/>
      <c r="Q25" s="52"/>
      <c r="R25" s="55" t="s">
        <v>378</v>
      </c>
      <c r="S25" s="76">
        <f>COUNTIF($N$7:$N$21,"Trung bình")</f>
        <v>0</v>
      </c>
      <c r="T25" s="63">
        <f t="shared" si="1"/>
        <v>0</v>
      </c>
    </row>
    <row r="26" spans="1:20" ht="20.25" customHeight="1" x14ac:dyDescent="0.25">
      <c r="H26" s="180" t="s">
        <v>573</v>
      </c>
      <c r="I26" s="180"/>
      <c r="J26" s="180"/>
      <c r="K26" s="180"/>
      <c r="L26" s="180"/>
      <c r="M26" s="180"/>
      <c r="N26" s="180"/>
      <c r="O26" s="180"/>
      <c r="P26" s="180"/>
      <c r="Q26" s="180"/>
      <c r="R26" s="55" t="s">
        <v>570</v>
      </c>
      <c r="S26" s="76">
        <f>COUNTIF($N$7:$N$21,"Kém")</f>
        <v>0</v>
      </c>
      <c r="T26" s="63">
        <f t="shared" si="1"/>
        <v>0</v>
      </c>
    </row>
    <row r="27" spans="1:20" ht="20.25" customHeight="1" x14ac:dyDescent="0.25">
      <c r="A27" s="181" t="s">
        <v>572</v>
      </c>
      <c r="B27" s="181"/>
      <c r="C27" s="181"/>
      <c r="D27" s="181"/>
      <c r="H27" s="177" t="s">
        <v>73</v>
      </c>
      <c r="I27" s="177"/>
      <c r="J27" s="177"/>
      <c r="K27" s="177"/>
      <c r="L27" s="177"/>
      <c r="M27" s="177"/>
      <c r="N27" s="177"/>
      <c r="O27" s="177"/>
      <c r="P27" s="177"/>
      <c r="Q27" s="177"/>
      <c r="R27" s="55" t="s">
        <v>571</v>
      </c>
      <c r="S27" s="55">
        <f>SUM(S22:S26)</f>
        <v>15</v>
      </c>
      <c r="T27" s="55">
        <f>SUM(T22:T26)</f>
        <v>100</v>
      </c>
    </row>
    <row r="28" spans="1:20" ht="20.25" customHeight="1" x14ac:dyDescent="0.25">
      <c r="T28" s="55"/>
    </row>
    <row r="29" spans="1:20" ht="20.25" customHeight="1" x14ac:dyDescent="0.25"/>
    <row r="30" spans="1:20" ht="20.25" customHeight="1" x14ac:dyDescent="0.25"/>
    <row r="31" spans="1:20" ht="20.25" customHeight="1" x14ac:dyDescent="0.25">
      <c r="A31" s="177" t="s">
        <v>406</v>
      </c>
      <c r="B31" s="177"/>
      <c r="C31" s="177"/>
      <c r="D31" s="177"/>
      <c r="H31" s="177" t="s">
        <v>74</v>
      </c>
      <c r="I31" s="177"/>
      <c r="J31" s="177"/>
      <c r="K31" s="177"/>
      <c r="L31" s="177"/>
      <c r="M31" s="177"/>
      <c r="N31" s="177"/>
      <c r="O31" s="177"/>
      <c r="P31" s="177"/>
      <c r="Q31" s="177"/>
    </row>
  </sheetData>
  <mergeCells count="25">
    <mergeCell ref="A31:D31"/>
    <mergeCell ref="H31:Q31"/>
    <mergeCell ref="O7:O19"/>
    <mergeCell ref="P7:P19"/>
    <mergeCell ref="O20:O21"/>
    <mergeCell ref="P20:P21"/>
    <mergeCell ref="H26:Q26"/>
    <mergeCell ref="A27:D27"/>
    <mergeCell ref="H27:Q27"/>
    <mergeCell ref="L5:L6"/>
    <mergeCell ref="A1:D1"/>
    <mergeCell ref="H1:Q1"/>
    <mergeCell ref="A2:Q2"/>
    <mergeCell ref="A4:A6"/>
    <mergeCell ref="B4:C6"/>
    <mergeCell ref="D4:D6"/>
    <mergeCell ref="E4:E6"/>
    <mergeCell ref="F4:H5"/>
    <mergeCell ref="I4:I5"/>
    <mergeCell ref="J4:L4"/>
    <mergeCell ref="M4:M6"/>
    <mergeCell ref="N4:N6"/>
    <mergeCell ref="O4:O6"/>
    <mergeCell ref="P4:P6"/>
    <mergeCell ref="Q4:Q6"/>
  </mergeCells>
  <pageMargins left="0.9" right="0.57999999999999996" top="0.57999999999999996" bottom="0.57999999999999996" header="0.3" footer="0.3"/>
  <pageSetup paperSize="9" scale="90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8" workbookViewId="0">
      <selection activeCell="G6" sqref="G6"/>
    </sheetView>
  </sheetViews>
  <sheetFormatPr defaultRowHeight="16.5" x14ac:dyDescent="0.25"/>
  <cols>
    <col min="1" max="1" width="4.125" style="2" customWidth="1"/>
    <col min="2" max="2" width="16.5" style="2" customWidth="1"/>
    <col min="3" max="3" width="9" style="2" customWidth="1"/>
    <col min="4" max="4" width="6.875" style="27" customWidth="1"/>
    <col min="5" max="6" width="6.875" style="2" customWidth="1"/>
    <col min="7" max="7" width="7.75" style="2" customWidth="1"/>
    <col min="8" max="8" width="9.5" style="27" customWidth="1"/>
    <col min="9" max="9" width="13.375" style="2" customWidth="1"/>
    <col min="10" max="10" width="7.625" style="2" customWidth="1"/>
    <col min="11" max="16384" width="9" style="2"/>
  </cols>
  <sheetData>
    <row r="1" spans="1:10" ht="63.75" customHeight="1" x14ac:dyDescent="0.25">
      <c r="A1" s="144" t="s">
        <v>358</v>
      </c>
      <c r="B1" s="144"/>
      <c r="C1" s="144"/>
      <c r="D1" s="144"/>
      <c r="E1" s="44"/>
      <c r="F1" s="145" t="s">
        <v>10</v>
      </c>
      <c r="G1" s="145"/>
      <c r="H1" s="145"/>
      <c r="I1" s="145"/>
      <c r="J1" s="145"/>
    </row>
    <row r="2" spans="1:10" ht="64.5" customHeight="1" x14ac:dyDescent="0.25">
      <c r="A2" s="126" t="s">
        <v>76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38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42"/>
      <c r="I4" s="124"/>
      <c r="J4" s="139"/>
    </row>
    <row r="5" spans="1:10" ht="21.7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43"/>
      <c r="I5" s="125"/>
      <c r="J5" s="140"/>
    </row>
    <row r="6" spans="1:10" ht="23.25" customHeight="1" x14ac:dyDescent="0.25">
      <c r="A6" s="6">
        <v>1</v>
      </c>
      <c r="B6" s="7" t="s">
        <v>77</v>
      </c>
      <c r="C6" s="8" t="s">
        <v>78</v>
      </c>
      <c r="D6" s="26">
        <v>6.2037037037037033</v>
      </c>
      <c r="E6" s="24">
        <v>8</v>
      </c>
      <c r="F6" s="24">
        <v>7</v>
      </c>
      <c r="G6" s="24">
        <v>8</v>
      </c>
      <c r="H6" s="26">
        <f>(D6*3+E6+F6*2)/6</f>
        <v>6.768518518518519</v>
      </c>
      <c r="I6" s="30" t="str">
        <f>IF(H6&lt;H6,"Kém",IF(H6&lt;4.95,"Yếu",IF(H6&lt;5.95,"Trung bình",IF(H6&lt;6.95,"TB.Khá",IF(H6&lt;7.95,"Khá","Giỏi")))))</f>
        <v>TB.Khá</v>
      </c>
      <c r="J6" s="6"/>
    </row>
    <row r="7" spans="1:10" ht="23.25" customHeight="1" x14ac:dyDescent="0.25">
      <c r="A7" s="6">
        <v>2</v>
      </c>
      <c r="B7" s="7" t="s">
        <v>79</v>
      </c>
      <c r="C7" s="8" t="s">
        <v>78</v>
      </c>
      <c r="D7" s="26">
        <v>6.2703703703703706</v>
      </c>
      <c r="E7" s="24">
        <v>8</v>
      </c>
      <c r="F7" s="24">
        <v>7</v>
      </c>
      <c r="G7" s="24">
        <v>8</v>
      </c>
      <c r="H7" s="26">
        <f t="shared" ref="H7:H39" si="0">(D7*3+E7+F7*2)/6</f>
        <v>6.8018518518518514</v>
      </c>
      <c r="I7" s="30" t="str">
        <f t="shared" ref="I7:I39" si="1">IF(H7&lt;H7,"Kém",IF(H7&lt;4.95,"Yếu",IF(H7&lt;5.95,"Trung bình",IF(H7&lt;6.95,"TB.Khá",IF(H7&lt;7.95,"Khá","Giỏi")))))</f>
        <v>TB.Khá</v>
      </c>
      <c r="J7" s="6"/>
    </row>
    <row r="8" spans="1:10" ht="23.25" customHeight="1" x14ac:dyDescent="0.25">
      <c r="A8" s="6">
        <v>3</v>
      </c>
      <c r="B8" s="7" t="s">
        <v>80</v>
      </c>
      <c r="C8" s="8" t="s">
        <v>78</v>
      </c>
      <c r="D8" s="26">
        <v>7.2679012345679022</v>
      </c>
      <c r="E8" s="24">
        <v>6</v>
      </c>
      <c r="F8" s="24">
        <v>9</v>
      </c>
      <c r="G8" s="24">
        <v>8</v>
      </c>
      <c r="H8" s="26">
        <f t="shared" si="0"/>
        <v>7.6339506172839506</v>
      </c>
      <c r="I8" s="30" t="str">
        <f t="shared" si="1"/>
        <v>Khá</v>
      </c>
      <c r="J8" s="6"/>
    </row>
    <row r="9" spans="1:10" ht="23.25" customHeight="1" x14ac:dyDescent="0.25">
      <c r="A9" s="6">
        <v>4</v>
      </c>
      <c r="B9" s="7" t="s">
        <v>81</v>
      </c>
      <c r="C9" s="8" t="s">
        <v>82</v>
      </c>
      <c r="D9" s="26">
        <v>6.992592592592592</v>
      </c>
      <c r="E9" s="24">
        <v>8</v>
      </c>
      <c r="F9" s="24">
        <v>8</v>
      </c>
      <c r="G9" s="24">
        <v>8</v>
      </c>
      <c r="H9" s="26">
        <f t="shared" si="0"/>
        <v>7.496296296296296</v>
      </c>
      <c r="I9" s="30" t="str">
        <f t="shared" si="1"/>
        <v>Khá</v>
      </c>
      <c r="J9" s="6"/>
    </row>
    <row r="10" spans="1:10" ht="23.25" customHeight="1" x14ac:dyDescent="0.25">
      <c r="A10" s="6">
        <v>5</v>
      </c>
      <c r="B10" s="7" t="s">
        <v>83</v>
      </c>
      <c r="C10" s="8" t="s">
        <v>84</v>
      </c>
      <c r="D10" s="26">
        <v>7.1518518518518528</v>
      </c>
      <c r="E10" s="24">
        <v>7</v>
      </c>
      <c r="F10" s="24">
        <v>8</v>
      </c>
      <c r="G10" s="24">
        <v>8</v>
      </c>
      <c r="H10" s="26">
        <f t="shared" si="0"/>
        <v>7.4092592592592608</v>
      </c>
      <c r="I10" s="30" t="str">
        <f t="shared" si="1"/>
        <v>Khá</v>
      </c>
      <c r="J10" s="6"/>
    </row>
    <row r="11" spans="1:10" ht="23.25" customHeight="1" x14ac:dyDescent="0.25">
      <c r="A11" s="6">
        <v>6</v>
      </c>
      <c r="B11" s="7" t="s">
        <v>85</v>
      </c>
      <c r="C11" s="12" t="s">
        <v>86</v>
      </c>
      <c r="D11" s="26">
        <v>6.102469135802469</v>
      </c>
      <c r="E11" s="24">
        <v>6</v>
      </c>
      <c r="F11" s="24">
        <v>6</v>
      </c>
      <c r="G11" s="24">
        <v>8</v>
      </c>
      <c r="H11" s="26">
        <f t="shared" si="0"/>
        <v>6.0512345679012354</v>
      </c>
      <c r="I11" s="30" t="str">
        <f t="shared" si="1"/>
        <v>TB.Khá</v>
      </c>
      <c r="J11" s="6"/>
    </row>
    <row r="12" spans="1:10" ht="23.25" customHeight="1" x14ac:dyDescent="0.25">
      <c r="A12" s="6">
        <v>7</v>
      </c>
      <c r="B12" s="7" t="s">
        <v>87</v>
      </c>
      <c r="C12" s="12" t="s">
        <v>88</v>
      </c>
      <c r="D12" s="26">
        <v>6.4481481481481486</v>
      </c>
      <c r="E12" s="24">
        <v>7</v>
      </c>
      <c r="F12" s="24">
        <v>6</v>
      </c>
      <c r="G12" s="24">
        <v>8</v>
      </c>
      <c r="H12" s="26">
        <f t="shared" si="0"/>
        <v>6.3907407407407417</v>
      </c>
      <c r="I12" s="30" t="str">
        <f t="shared" si="1"/>
        <v>TB.Khá</v>
      </c>
      <c r="J12" s="6"/>
    </row>
    <row r="13" spans="1:10" ht="23.25" customHeight="1" x14ac:dyDescent="0.25">
      <c r="A13" s="6">
        <v>8</v>
      </c>
      <c r="B13" s="7" t="s">
        <v>79</v>
      </c>
      <c r="C13" s="8" t="s">
        <v>89</v>
      </c>
      <c r="D13" s="26">
        <v>7.446913580246914</v>
      </c>
      <c r="E13" s="24">
        <v>8</v>
      </c>
      <c r="F13" s="24">
        <v>9</v>
      </c>
      <c r="G13" s="24">
        <v>7.5</v>
      </c>
      <c r="H13" s="26">
        <f t="shared" si="0"/>
        <v>8.0567901234567909</v>
      </c>
      <c r="I13" s="30" t="str">
        <f t="shared" si="1"/>
        <v>Giỏi</v>
      </c>
      <c r="J13" s="6"/>
    </row>
    <row r="14" spans="1:10" ht="23.25" customHeight="1" x14ac:dyDescent="0.25">
      <c r="A14" s="6">
        <v>9</v>
      </c>
      <c r="B14" s="7" t="s">
        <v>90</v>
      </c>
      <c r="C14" s="8" t="s">
        <v>91</v>
      </c>
      <c r="D14" s="26">
        <v>6.07530864197531</v>
      </c>
      <c r="E14" s="24">
        <v>8</v>
      </c>
      <c r="F14" s="24">
        <v>7</v>
      </c>
      <c r="G14" s="24">
        <v>8</v>
      </c>
      <c r="H14" s="26">
        <f t="shared" si="0"/>
        <v>6.7043209876543211</v>
      </c>
      <c r="I14" s="30" t="str">
        <f t="shared" si="1"/>
        <v>TB.Khá</v>
      </c>
      <c r="J14" s="6"/>
    </row>
    <row r="15" spans="1:10" ht="23.25" customHeight="1" x14ac:dyDescent="0.25">
      <c r="A15" s="6">
        <v>10</v>
      </c>
      <c r="B15" s="7" t="s">
        <v>92</v>
      </c>
      <c r="C15" s="8" t="s">
        <v>93</v>
      </c>
      <c r="D15" s="26">
        <v>7</v>
      </c>
      <c r="E15" s="24">
        <v>8</v>
      </c>
      <c r="F15" s="24">
        <v>8</v>
      </c>
      <c r="G15" s="24">
        <v>8</v>
      </c>
      <c r="H15" s="26">
        <f t="shared" si="0"/>
        <v>7.5</v>
      </c>
      <c r="I15" s="30" t="str">
        <f t="shared" si="1"/>
        <v>Khá</v>
      </c>
      <c r="J15" s="6"/>
    </row>
    <row r="16" spans="1:10" ht="23.25" customHeight="1" x14ac:dyDescent="0.25">
      <c r="A16" s="6">
        <v>11</v>
      </c>
      <c r="B16" s="7" t="s">
        <v>94</v>
      </c>
      <c r="C16" s="8" t="s">
        <v>95</v>
      </c>
      <c r="D16" s="26">
        <v>6.8382716049382699</v>
      </c>
      <c r="E16" s="24">
        <v>6</v>
      </c>
      <c r="F16" s="24">
        <v>7</v>
      </c>
      <c r="G16" s="24">
        <v>8</v>
      </c>
      <c r="H16" s="26">
        <f t="shared" si="0"/>
        <v>6.7524691358024684</v>
      </c>
      <c r="I16" s="30" t="str">
        <f t="shared" si="1"/>
        <v>TB.Khá</v>
      </c>
      <c r="J16" s="6"/>
    </row>
    <row r="17" spans="1:10" ht="23.25" customHeight="1" x14ac:dyDescent="0.25">
      <c r="A17" s="6">
        <v>12</v>
      </c>
      <c r="B17" s="7" t="s">
        <v>96</v>
      </c>
      <c r="C17" s="8" t="s">
        <v>95</v>
      </c>
      <c r="D17" s="26">
        <v>7.340740740740741</v>
      </c>
      <c r="E17" s="24">
        <v>9</v>
      </c>
      <c r="F17" s="24">
        <v>8</v>
      </c>
      <c r="G17" s="24">
        <v>8</v>
      </c>
      <c r="H17" s="26">
        <f t="shared" si="0"/>
        <v>7.8370370370370379</v>
      </c>
      <c r="I17" s="30" t="str">
        <f t="shared" si="1"/>
        <v>Khá</v>
      </c>
      <c r="J17" s="6"/>
    </row>
    <row r="18" spans="1:10" ht="23.25" customHeight="1" x14ac:dyDescent="0.25">
      <c r="A18" s="6">
        <v>13</v>
      </c>
      <c r="B18" s="7" t="s">
        <v>97</v>
      </c>
      <c r="C18" s="8" t="s">
        <v>30</v>
      </c>
      <c r="D18" s="26">
        <v>7.617283950617284</v>
      </c>
      <c r="E18" s="24">
        <v>8</v>
      </c>
      <c r="F18" s="24">
        <v>8</v>
      </c>
      <c r="G18" s="24">
        <v>8</v>
      </c>
      <c r="H18" s="26">
        <f t="shared" si="0"/>
        <v>7.8086419753086416</v>
      </c>
      <c r="I18" s="30" t="str">
        <f t="shared" si="1"/>
        <v>Khá</v>
      </c>
      <c r="J18" s="6"/>
    </row>
    <row r="19" spans="1:10" ht="23.25" customHeight="1" x14ac:dyDescent="0.25">
      <c r="A19" s="6">
        <v>14</v>
      </c>
      <c r="B19" s="7" t="s">
        <v>98</v>
      </c>
      <c r="C19" s="12" t="s">
        <v>99</v>
      </c>
      <c r="D19" s="26">
        <v>6.4851851851851858</v>
      </c>
      <c r="E19" s="24">
        <v>7</v>
      </c>
      <c r="F19" s="24">
        <v>8</v>
      </c>
      <c r="G19" s="24">
        <v>8</v>
      </c>
      <c r="H19" s="26">
        <f t="shared" si="0"/>
        <v>7.075925925925926</v>
      </c>
      <c r="I19" s="30" t="str">
        <f t="shared" si="1"/>
        <v>Khá</v>
      </c>
      <c r="J19" s="6"/>
    </row>
    <row r="20" spans="1:10" ht="23.25" customHeight="1" x14ac:dyDescent="0.25">
      <c r="A20" s="6">
        <v>15</v>
      </c>
      <c r="B20" s="7" t="s">
        <v>100</v>
      </c>
      <c r="C20" s="8" t="s">
        <v>32</v>
      </c>
      <c r="D20" s="26">
        <v>6.3543209876543205</v>
      </c>
      <c r="E20" s="24">
        <v>6</v>
      </c>
      <c r="F20" s="24">
        <v>7</v>
      </c>
      <c r="G20" s="24">
        <v>8</v>
      </c>
      <c r="H20" s="26">
        <f t="shared" si="0"/>
        <v>6.5104938271604942</v>
      </c>
      <c r="I20" s="30" t="str">
        <f t="shared" si="1"/>
        <v>TB.Khá</v>
      </c>
      <c r="J20" s="6"/>
    </row>
    <row r="21" spans="1:10" ht="23.25" customHeight="1" x14ac:dyDescent="0.25">
      <c r="A21" s="6">
        <v>16</v>
      </c>
      <c r="B21" s="7" t="s">
        <v>101</v>
      </c>
      <c r="C21" s="12" t="s">
        <v>102</v>
      </c>
      <c r="D21" s="26">
        <v>6.529629629629631</v>
      </c>
      <c r="E21" s="24">
        <v>7</v>
      </c>
      <c r="F21" s="24">
        <v>8</v>
      </c>
      <c r="G21" s="24">
        <v>8</v>
      </c>
      <c r="H21" s="26">
        <f t="shared" si="0"/>
        <v>7.0981481481481481</v>
      </c>
      <c r="I21" s="30" t="str">
        <f t="shared" si="1"/>
        <v>Khá</v>
      </c>
      <c r="J21" s="6"/>
    </row>
    <row r="22" spans="1:10" ht="23.25" customHeight="1" x14ac:dyDescent="0.25">
      <c r="A22" s="6">
        <v>17</v>
      </c>
      <c r="B22" s="7" t="s">
        <v>103</v>
      </c>
      <c r="C22" s="8" t="s">
        <v>104</v>
      </c>
      <c r="D22" s="26">
        <v>6.7814814814814826</v>
      </c>
      <c r="E22" s="24">
        <v>9</v>
      </c>
      <c r="F22" s="24">
        <v>6</v>
      </c>
      <c r="G22" s="24">
        <v>8</v>
      </c>
      <c r="H22" s="26">
        <f t="shared" si="0"/>
        <v>6.8907407407407417</v>
      </c>
      <c r="I22" s="30" t="str">
        <f t="shared" si="1"/>
        <v>TB.Khá</v>
      </c>
      <c r="J22" s="6"/>
    </row>
    <row r="23" spans="1:10" ht="23.25" customHeight="1" x14ac:dyDescent="0.25">
      <c r="A23" s="6">
        <v>18</v>
      </c>
      <c r="B23" s="7" t="s">
        <v>105</v>
      </c>
      <c r="C23" s="8" t="s">
        <v>104</v>
      </c>
      <c r="D23" s="26">
        <v>6.362962962962964</v>
      </c>
      <c r="E23" s="24">
        <v>7</v>
      </c>
      <c r="F23" s="24">
        <v>6</v>
      </c>
      <c r="G23" s="24">
        <v>7</v>
      </c>
      <c r="H23" s="26">
        <f t="shared" si="0"/>
        <v>6.3481481481481481</v>
      </c>
      <c r="I23" s="30" t="str">
        <f t="shared" si="1"/>
        <v>TB.Khá</v>
      </c>
      <c r="J23" s="6"/>
    </row>
    <row r="24" spans="1:10" ht="23.25" customHeight="1" x14ac:dyDescent="0.25">
      <c r="A24" s="6">
        <v>19</v>
      </c>
      <c r="B24" s="7" t="s">
        <v>106</v>
      </c>
      <c r="C24" s="8" t="s">
        <v>38</v>
      </c>
      <c r="D24" s="26">
        <v>7.1765432098765425</v>
      </c>
      <c r="E24" s="24">
        <v>8</v>
      </c>
      <c r="F24" s="24">
        <v>8</v>
      </c>
      <c r="G24" s="24">
        <v>8</v>
      </c>
      <c r="H24" s="26">
        <f t="shared" si="0"/>
        <v>7.5882716049382708</v>
      </c>
      <c r="I24" s="30" t="str">
        <f t="shared" si="1"/>
        <v>Khá</v>
      </c>
      <c r="J24" s="6"/>
    </row>
    <row r="25" spans="1:10" ht="23.25" customHeight="1" x14ac:dyDescent="0.25">
      <c r="A25" s="6">
        <v>20</v>
      </c>
      <c r="B25" s="7" t="s">
        <v>107</v>
      </c>
      <c r="C25" s="8" t="s">
        <v>108</v>
      </c>
      <c r="D25" s="26">
        <v>6.4395061728395078</v>
      </c>
      <c r="E25" s="24">
        <v>8</v>
      </c>
      <c r="F25" s="24">
        <v>6</v>
      </c>
      <c r="G25" s="24">
        <v>8</v>
      </c>
      <c r="H25" s="26">
        <f t="shared" si="0"/>
        <v>6.5530864197530869</v>
      </c>
      <c r="I25" s="30" t="str">
        <f t="shared" si="1"/>
        <v>TB.Khá</v>
      </c>
      <c r="J25" s="6"/>
    </row>
    <row r="26" spans="1:10" ht="23.25" customHeight="1" x14ac:dyDescent="0.25">
      <c r="A26" s="6">
        <v>21</v>
      </c>
      <c r="B26" s="7" t="s">
        <v>109</v>
      </c>
      <c r="C26" s="8" t="s">
        <v>110</v>
      </c>
      <c r="D26" s="26">
        <v>6.4345679012345682</v>
      </c>
      <c r="E26" s="24">
        <v>7</v>
      </c>
      <c r="F26" s="24">
        <v>8</v>
      </c>
      <c r="G26" s="24">
        <v>7.5</v>
      </c>
      <c r="H26" s="26">
        <f t="shared" si="0"/>
        <v>7.0506172839506176</v>
      </c>
      <c r="I26" s="30" t="str">
        <f t="shared" si="1"/>
        <v>Khá</v>
      </c>
      <c r="J26" s="6"/>
    </row>
    <row r="27" spans="1:10" ht="23.25" customHeight="1" x14ac:dyDescent="0.25">
      <c r="A27" s="6">
        <v>22</v>
      </c>
      <c r="B27" s="7" t="s">
        <v>111</v>
      </c>
      <c r="C27" s="8" t="s">
        <v>112</v>
      </c>
      <c r="D27" s="26">
        <v>7.2061728395061744</v>
      </c>
      <c r="E27" s="24">
        <v>7</v>
      </c>
      <c r="F27" s="24">
        <v>8</v>
      </c>
      <c r="G27" s="24">
        <v>8</v>
      </c>
      <c r="H27" s="26">
        <f t="shared" si="0"/>
        <v>7.4364197530864216</v>
      </c>
      <c r="I27" s="30" t="str">
        <f t="shared" si="1"/>
        <v>Khá</v>
      </c>
      <c r="J27" s="6"/>
    </row>
    <row r="28" spans="1:10" ht="23.25" customHeight="1" x14ac:dyDescent="0.25">
      <c r="A28" s="6">
        <v>23</v>
      </c>
      <c r="B28" s="7" t="s">
        <v>113</v>
      </c>
      <c r="C28" s="8" t="s">
        <v>112</v>
      </c>
      <c r="D28" s="26">
        <v>7.0617283950617287</v>
      </c>
      <c r="E28" s="24">
        <v>7</v>
      </c>
      <c r="F28" s="24">
        <v>8</v>
      </c>
      <c r="G28" s="24">
        <v>8</v>
      </c>
      <c r="H28" s="26">
        <f t="shared" si="0"/>
        <v>7.3641975308641987</v>
      </c>
      <c r="I28" s="30" t="str">
        <f t="shared" si="1"/>
        <v>Khá</v>
      </c>
      <c r="J28" s="6"/>
    </row>
    <row r="29" spans="1:10" ht="23.25" customHeight="1" x14ac:dyDescent="0.25">
      <c r="A29" s="6">
        <v>24</v>
      </c>
      <c r="B29" s="7" t="s">
        <v>114</v>
      </c>
      <c r="C29" s="8" t="s">
        <v>115</v>
      </c>
      <c r="D29" s="26">
        <v>7.4358024691358047</v>
      </c>
      <c r="E29" s="24">
        <v>7</v>
      </c>
      <c r="F29" s="24">
        <v>9</v>
      </c>
      <c r="G29" s="24">
        <v>8</v>
      </c>
      <c r="H29" s="26">
        <f t="shared" si="0"/>
        <v>7.8845679012345684</v>
      </c>
      <c r="I29" s="30" t="str">
        <f t="shared" si="1"/>
        <v>Khá</v>
      </c>
      <c r="J29" s="6"/>
    </row>
    <row r="30" spans="1:10" ht="23.25" customHeight="1" x14ac:dyDescent="0.25">
      <c r="A30" s="6">
        <v>25</v>
      </c>
      <c r="B30" s="7" t="s">
        <v>116</v>
      </c>
      <c r="C30" s="8" t="s">
        <v>117</v>
      </c>
      <c r="D30" s="26">
        <v>6.2555555555555555</v>
      </c>
      <c r="E30" s="24">
        <v>8</v>
      </c>
      <c r="F30" s="24">
        <v>7</v>
      </c>
      <c r="G30" s="24">
        <v>8</v>
      </c>
      <c r="H30" s="26">
        <f t="shared" si="0"/>
        <v>6.7944444444444443</v>
      </c>
      <c r="I30" s="30" t="str">
        <f t="shared" si="1"/>
        <v>TB.Khá</v>
      </c>
      <c r="J30" s="6"/>
    </row>
    <row r="31" spans="1:10" ht="23.25" customHeight="1" x14ac:dyDescent="0.25">
      <c r="A31" s="6">
        <v>26</v>
      </c>
      <c r="B31" s="7" t="s">
        <v>118</v>
      </c>
      <c r="C31" s="8" t="s">
        <v>119</v>
      </c>
      <c r="D31" s="26">
        <v>6.2358024691358018</v>
      </c>
      <c r="E31" s="24">
        <v>9</v>
      </c>
      <c r="F31" s="24">
        <v>7</v>
      </c>
      <c r="G31" s="24">
        <v>7</v>
      </c>
      <c r="H31" s="26">
        <f t="shared" si="0"/>
        <v>6.951234567901234</v>
      </c>
      <c r="I31" s="30" t="str">
        <f t="shared" si="1"/>
        <v>Khá</v>
      </c>
      <c r="J31" s="6"/>
    </row>
    <row r="32" spans="1:10" ht="23.25" customHeight="1" x14ac:dyDescent="0.25">
      <c r="A32" s="6">
        <v>27</v>
      </c>
      <c r="B32" s="7" t="s">
        <v>120</v>
      </c>
      <c r="C32" s="8" t="s">
        <v>121</v>
      </c>
      <c r="D32" s="26">
        <v>6.0197530864197537</v>
      </c>
      <c r="E32" s="24">
        <v>6</v>
      </c>
      <c r="F32" s="24">
        <v>6</v>
      </c>
      <c r="G32" s="24">
        <v>8</v>
      </c>
      <c r="H32" s="26">
        <f t="shared" si="0"/>
        <v>6.0098765432098773</v>
      </c>
      <c r="I32" s="30" t="str">
        <f t="shared" si="1"/>
        <v>TB.Khá</v>
      </c>
      <c r="J32" s="6"/>
    </row>
    <row r="33" spans="1:10" ht="23.25" customHeight="1" x14ac:dyDescent="0.25">
      <c r="A33" s="6">
        <v>28</v>
      </c>
      <c r="B33" s="7" t="s">
        <v>122</v>
      </c>
      <c r="C33" s="8" t="s">
        <v>123</v>
      </c>
      <c r="D33" s="26">
        <v>7.0086419753086409</v>
      </c>
      <c r="E33" s="24">
        <v>8</v>
      </c>
      <c r="F33" s="24">
        <v>8</v>
      </c>
      <c r="G33" s="24">
        <v>7.5</v>
      </c>
      <c r="H33" s="26">
        <f t="shared" si="0"/>
        <v>7.50432098765432</v>
      </c>
      <c r="I33" s="30" t="str">
        <f t="shared" si="1"/>
        <v>Khá</v>
      </c>
      <c r="J33" s="6"/>
    </row>
    <row r="34" spans="1:10" ht="23.25" customHeight="1" x14ac:dyDescent="0.25">
      <c r="A34" s="6">
        <v>29</v>
      </c>
      <c r="B34" s="7" t="s">
        <v>124</v>
      </c>
      <c r="C34" s="8" t="s">
        <v>60</v>
      </c>
      <c r="D34" s="26">
        <v>6.1172839506172831</v>
      </c>
      <c r="E34" s="24">
        <v>8</v>
      </c>
      <c r="F34" s="24">
        <v>6</v>
      </c>
      <c r="G34" s="24">
        <v>8</v>
      </c>
      <c r="H34" s="26">
        <f t="shared" si="0"/>
        <v>6.3919753086419746</v>
      </c>
      <c r="I34" s="30" t="str">
        <f t="shared" si="1"/>
        <v>TB.Khá</v>
      </c>
      <c r="J34" s="6"/>
    </row>
    <row r="35" spans="1:10" ht="23.25" customHeight="1" x14ac:dyDescent="0.25">
      <c r="A35" s="6">
        <v>30</v>
      </c>
      <c r="B35" s="7" t="s">
        <v>107</v>
      </c>
      <c r="C35" s="8" t="s">
        <v>125</v>
      </c>
      <c r="D35" s="26">
        <v>6.7296296296296303</v>
      </c>
      <c r="E35" s="24">
        <v>6</v>
      </c>
      <c r="F35" s="24">
        <v>8</v>
      </c>
      <c r="G35" s="24">
        <v>7.5</v>
      </c>
      <c r="H35" s="26">
        <f t="shared" si="0"/>
        <v>7.0314814814814817</v>
      </c>
      <c r="I35" s="30" t="str">
        <f t="shared" si="1"/>
        <v>Khá</v>
      </c>
      <c r="J35" s="6"/>
    </row>
    <row r="36" spans="1:10" ht="23.25" customHeight="1" x14ac:dyDescent="0.25">
      <c r="A36" s="6">
        <v>31</v>
      </c>
      <c r="B36" s="7" t="s">
        <v>126</v>
      </c>
      <c r="C36" s="8" t="s">
        <v>127</v>
      </c>
      <c r="D36" s="26">
        <v>6.8135802469135811</v>
      </c>
      <c r="E36" s="24">
        <v>8</v>
      </c>
      <c r="F36" s="24">
        <v>8</v>
      </c>
      <c r="G36" s="24">
        <v>7</v>
      </c>
      <c r="H36" s="26">
        <f t="shared" si="0"/>
        <v>7.4067901234567906</v>
      </c>
      <c r="I36" s="30" t="str">
        <f t="shared" si="1"/>
        <v>Khá</v>
      </c>
      <c r="J36" s="6"/>
    </row>
    <row r="37" spans="1:10" ht="23.25" customHeight="1" x14ac:dyDescent="0.25">
      <c r="A37" s="6">
        <v>32</v>
      </c>
      <c r="B37" s="7" t="s">
        <v>128</v>
      </c>
      <c r="C37" s="8" t="s">
        <v>127</v>
      </c>
      <c r="D37" s="26">
        <v>6.9555555555555557</v>
      </c>
      <c r="E37" s="24">
        <v>7</v>
      </c>
      <c r="F37" s="24">
        <v>9</v>
      </c>
      <c r="G37" s="24">
        <v>8</v>
      </c>
      <c r="H37" s="26">
        <f t="shared" si="0"/>
        <v>7.6444444444444448</v>
      </c>
      <c r="I37" s="30" t="str">
        <f t="shared" si="1"/>
        <v>Khá</v>
      </c>
      <c r="J37" s="6"/>
    </row>
    <row r="38" spans="1:10" ht="23.25" customHeight="1" x14ac:dyDescent="0.25">
      <c r="A38" s="6">
        <v>33</v>
      </c>
      <c r="B38" s="7" t="s">
        <v>129</v>
      </c>
      <c r="C38" s="8" t="s">
        <v>130</v>
      </c>
      <c r="D38" s="26">
        <v>6.8032098765432103</v>
      </c>
      <c r="E38" s="24">
        <v>8</v>
      </c>
      <c r="F38" s="24">
        <v>7</v>
      </c>
      <c r="G38" s="24">
        <v>8</v>
      </c>
      <c r="H38" s="26">
        <f t="shared" si="0"/>
        <v>7.0682716049382721</v>
      </c>
      <c r="I38" s="30" t="str">
        <f t="shared" si="1"/>
        <v>Khá</v>
      </c>
      <c r="J38" s="6"/>
    </row>
    <row r="39" spans="1:10" ht="23.25" customHeight="1" x14ac:dyDescent="0.25">
      <c r="A39" s="6">
        <v>34</v>
      </c>
      <c r="B39" s="7" t="s">
        <v>131</v>
      </c>
      <c r="C39" s="8" t="s">
        <v>132</v>
      </c>
      <c r="D39" s="26">
        <v>7.1765432098765425</v>
      </c>
      <c r="E39" s="24">
        <v>7</v>
      </c>
      <c r="F39" s="24">
        <v>7</v>
      </c>
      <c r="G39" s="24">
        <v>8</v>
      </c>
      <c r="H39" s="26">
        <f t="shared" si="0"/>
        <v>7.0882716049382708</v>
      </c>
      <c r="I39" s="30" t="str">
        <f t="shared" si="1"/>
        <v>Khá</v>
      </c>
      <c r="J39" s="6"/>
    </row>
    <row r="40" spans="1:10" ht="21.75" customHeight="1" x14ac:dyDescent="0.25">
      <c r="B40" s="9" t="s">
        <v>65</v>
      </c>
      <c r="F40" s="9" t="s">
        <v>313</v>
      </c>
    </row>
    <row r="41" spans="1:10" ht="21.75" customHeight="1" x14ac:dyDescent="0.25">
      <c r="B41" s="9" t="s">
        <v>66</v>
      </c>
      <c r="F41" s="9" t="s">
        <v>325</v>
      </c>
    </row>
    <row r="42" spans="1:10" s="9" customFormat="1" ht="21.75" customHeight="1" x14ac:dyDescent="0.25">
      <c r="B42" s="10" t="s">
        <v>326</v>
      </c>
      <c r="D42" s="28"/>
      <c r="F42" s="9" t="s">
        <v>327</v>
      </c>
      <c r="H42" s="28"/>
    </row>
    <row r="43" spans="1:10" s="9" customFormat="1" ht="21.75" customHeight="1" x14ac:dyDescent="0.25">
      <c r="B43" s="10" t="s">
        <v>328</v>
      </c>
      <c r="D43" s="28"/>
      <c r="F43" s="9" t="s">
        <v>351</v>
      </c>
      <c r="H43" s="28"/>
    </row>
    <row r="44" spans="1:10" s="9" customFormat="1" ht="21.75" customHeight="1" x14ac:dyDescent="0.25">
      <c r="B44" s="10" t="s">
        <v>68</v>
      </c>
      <c r="D44" s="28"/>
      <c r="F44" s="9" t="s">
        <v>352</v>
      </c>
      <c r="H44" s="28"/>
    </row>
    <row r="45" spans="1:10" s="9" customFormat="1" ht="21.75" customHeight="1" x14ac:dyDescent="0.25">
      <c r="B45" s="2"/>
      <c r="C45" s="2"/>
      <c r="D45" s="27"/>
      <c r="G45" s="121" t="s">
        <v>75</v>
      </c>
      <c r="H45" s="121"/>
      <c r="I45" s="121"/>
      <c r="J45" s="121"/>
    </row>
    <row r="46" spans="1:10" s="11" customFormat="1" ht="21.75" customHeight="1" x14ac:dyDescent="0.25">
      <c r="A46" s="33"/>
      <c r="B46" s="122" t="s">
        <v>73</v>
      </c>
      <c r="C46" s="122"/>
      <c r="D46" s="122"/>
      <c r="E46" s="122"/>
      <c r="F46" s="33"/>
      <c r="G46" s="122" t="s">
        <v>71</v>
      </c>
      <c r="H46" s="122"/>
      <c r="I46" s="122"/>
      <c r="J46" s="122"/>
    </row>
    <row r="47" spans="1:10" s="11" customFormat="1" ht="21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s="11" customFormat="1" ht="21.7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27"/>
    </row>
    <row r="49" spans="1:10" s="11" customFormat="1" ht="21.7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27"/>
    </row>
    <row r="50" spans="1:10" s="11" customFormat="1" ht="21.75" customHeight="1" x14ac:dyDescent="0.25">
      <c r="A50" s="33"/>
      <c r="B50" s="122" t="s">
        <v>74</v>
      </c>
      <c r="C50" s="122"/>
      <c r="D50" s="122"/>
      <c r="E50" s="122"/>
      <c r="F50" s="2"/>
      <c r="G50" s="122" t="s">
        <v>72</v>
      </c>
      <c r="H50" s="122"/>
      <c r="I50" s="122"/>
      <c r="J50" s="122"/>
    </row>
  </sheetData>
  <mergeCells count="16">
    <mergeCell ref="G45:J45"/>
    <mergeCell ref="G46:J46"/>
    <mergeCell ref="G50:J50"/>
    <mergeCell ref="B46:E46"/>
    <mergeCell ref="B50:E50"/>
    <mergeCell ref="A1:D1"/>
    <mergeCell ref="F1:J1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1.1000000000000001" right="0.68" top="0.68" bottom="0.68" header="0.3" footer="0.3"/>
  <pageSetup paperSize="9" scale="87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sqref="A1:D1"/>
    </sheetView>
  </sheetViews>
  <sheetFormatPr defaultRowHeight="16.5" x14ac:dyDescent="0.25"/>
  <cols>
    <col min="1" max="1" width="5.25" style="2" customWidth="1"/>
    <col min="2" max="2" width="15.75" style="2" customWidth="1"/>
    <col min="3" max="3" width="9.125" style="2" customWidth="1"/>
    <col min="4" max="4" width="6.875" style="27" customWidth="1"/>
    <col min="5" max="6" width="6.875" style="2" customWidth="1"/>
    <col min="7" max="7" width="7.75" style="2" customWidth="1"/>
    <col min="8" max="8" width="9.5" style="2" customWidth="1"/>
    <col min="9" max="9" width="13.375" style="2" customWidth="1"/>
    <col min="10" max="10" width="8.375" style="2" customWidth="1"/>
    <col min="11" max="16384" width="9" style="2"/>
  </cols>
  <sheetData>
    <row r="1" spans="1:10" ht="63.75" customHeight="1" x14ac:dyDescent="0.25">
      <c r="A1" s="144" t="s">
        <v>358</v>
      </c>
      <c r="B1" s="144"/>
      <c r="C1" s="144"/>
      <c r="D1" s="144"/>
      <c r="E1" s="44"/>
      <c r="F1" s="145" t="s">
        <v>10</v>
      </c>
      <c r="G1" s="145"/>
      <c r="H1" s="145"/>
      <c r="I1" s="145"/>
      <c r="J1" s="145"/>
    </row>
    <row r="2" spans="1:10" ht="64.5" customHeight="1" x14ac:dyDescent="0.25">
      <c r="A2" s="126" t="s">
        <v>183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23" t="s">
        <v>6</v>
      </c>
      <c r="I3" s="123" t="s">
        <v>7</v>
      </c>
      <c r="J3" s="138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24"/>
      <c r="I4" s="124"/>
      <c r="J4" s="139"/>
    </row>
    <row r="5" spans="1:10" ht="21.7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25"/>
      <c r="I5" s="125"/>
      <c r="J5" s="140"/>
    </row>
    <row r="6" spans="1:10" ht="21" customHeight="1" x14ac:dyDescent="0.25">
      <c r="A6" s="6">
        <v>1</v>
      </c>
      <c r="B6" s="16" t="s">
        <v>184</v>
      </c>
      <c r="C6" s="17" t="s">
        <v>86</v>
      </c>
      <c r="D6" s="26">
        <v>7.0024691358024684</v>
      </c>
      <c r="E6" s="24">
        <v>8</v>
      </c>
      <c r="F6" s="24">
        <v>7.5</v>
      </c>
      <c r="G6" s="24">
        <v>7</v>
      </c>
      <c r="H6" s="24">
        <f>(D6*3+E6+F6*2)/6</f>
        <v>7.3345679012345677</v>
      </c>
      <c r="I6" s="30" t="str">
        <f>IF(H6&lt;H6,"Kém",IF(H6&lt;4.95,"Yếu",IF(H6&lt;5.95,"Trung bình",IF(H6&lt;6.95,"TB.Khá",IF(H6&lt;7.95,"Khá","Giỏi")))))</f>
        <v>Khá</v>
      </c>
      <c r="J6" s="6"/>
    </row>
    <row r="7" spans="1:10" ht="21" customHeight="1" x14ac:dyDescent="0.25">
      <c r="A7" s="6">
        <v>2</v>
      </c>
      <c r="B7" s="16" t="s">
        <v>185</v>
      </c>
      <c r="C7" s="17" t="s">
        <v>16</v>
      </c>
      <c r="D7" s="26">
        <v>7.0938271604938272</v>
      </c>
      <c r="E7" s="24">
        <v>7</v>
      </c>
      <c r="F7" s="24">
        <v>8.5</v>
      </c>
      <c r="G7" s="6">
        <v>6.5</v>
      </c>
      <c r="H7" s="24">
        <f t="shared" ref="H7:H26" si="0">(D7*3+E7+F7*2)/6</f>
        <v>7.5469135802469127</v>
      </c>
      <c r="I7" s="30" t="str">
        <f t="shared" ref="I7:I26" si="1">IF(H7&lt;H7,"Kém",IF(H7&lt;4.95,"Yếu",IF(H7&lt;5.95,"Trung bình",IF(H7&lt;6.95,"TB.Khá",IF(H7&lt;7.95,"Khá","Giỏi")))))</f>
        <v>Khá</v>
      </c>
      <c r="J7" s="6"/>
    </row>
    <row r="8" spans="1:10" ht="21" customHeight="1" x14ac:dyDescent="0.25">
      <c r="A8" s="6">
        <v>3</v>
      </c>
      <c r="B8" s="16" t="s">
        <v>47</v>
      </c>
      <c r="C8" s="17" t="s">
        <v>18</v>
      </c>
      <c r="D8" s="26">
        <v>7.0197530864197546</v>
      </c>
      <c r="E8" s="24">
        <v>8</v>
      </c>
      <c r="F8" s="24">
        <v>7.5</v>
      </c>
      <c r="G8" s="24">
        <v>7</v>
      </c>
      <c r="H8" s="24">
        <f t="shared" si="0"/>
        <v>7.3432098765432103</v>
      </c>
      <c r="I8" s="30" t="str">
        <f t="shared" si="1"/>
        <v>Khá</v>
      </c>
      <c r="J8" s="6"/>
    </row>
    <row r="9" spans="1:10" ht="21" customHeight="1" x14ac:dyDescent="0.25">
      <c r="A9" s="6">
        <v>4</v>
      </c>
      <c r="B9" s="16" t="s">
        <v>186</v>
      </c>
      <c r="C9" s="17" t="s">
        <v>18</v>
      </c>
      <c r="D9" s="26">
        <v>6.5382716049382719</v>
      </c>
      <c r="E9" s="24">
        <v>8</v>
      </c>
      <c r="F9" s="24">
        <v>6</v>
      </c>
      <c r="G9" s="24">
        <v>6</v>
      </c>
      <c r="H9" s="24">
        <f t="shared" si="0"/>
        <v>6.602469135802469</v>
      </c>
      <c r="I9" s="30" t="str">
        <f t="shared" si="1"/>
        <v>TB.Khá</v>
      </c>
      <c r="J9" s="6"/>
    </row>
    <row r="10" spans="1:10" ht="21" customHeight="1" x14ac:dyDescent="0.25">
      <c r="A10" s="6">
        <v>5</v>
      </c>
      <c r="B10" s="16" t="s">
        <v>187</v>
      </c>
      <c r="C10" s="17" t="s">
        <v>139</v>
      </c>
      <c r="D10" s="26">
        <v>5.9666666666666677</v>
      </c>
      <c r="E10" s="24">
        <v>8</v>
      </c>
      <c r="F10" s="24">
        <v>7.5</v>
      </c>
      <c r="G10" s="24">
        <v>6</v>
      </c>
      <c r="H10" s="24">
        <f t="shared" si="0"/>
        <v>6.8166666666666673</v>
      </c>
      <c r="I10" s="30" t="str">
        <f t="shared" si="1"/>
        <v>TB.Khá</v>
      </c>
      <c r="J10" s="6"/>
    </row>
    <row r="11" spans="1:10" ht="21" customHeight="1" x14ac:dyDescent="0.25">
      <c r="A11" s="6">
        <v>6</v>
      </c>
      <c r="B11" s="16" t="s">
        <v>188</v>
      </c>
      <c r="C11" s="17" t="s">
        <v>145</v>
      </c>
      <c r="D11" s="26">
        <v>6.840740740740741</v>
      </c>
      <c r="E11" s="24">
        <v>8</v>
      </c>
      <c r="F11" s="24">
        <v>7</v>
      </c>
      <c r="G11" s="24">
        <v>7</v>
      </c>
      <c r="H11" s="24">
        <f t="shared" si="0"/>
        <v>7.0870370370370379</v>
      </c>
      <c r="I11" s="30" t="str">
        <f t="shared" si="1"/>
        <v>Khá</v>
      </c>
      <c r="J11" s="6"/>
    </row>
    <row r="12" spans="1:10" ht="21" customHeight="1" x14ac:dyDescent="0.25">
      <c r="A12" s="6">
        <v>7</v>
      </c>
      <c r="B12" s="16" t="s">
        <v>189</v>
      </c>
      <c r="C12" s="17" t="s">
        <v>26</v>
      </c>
      <c r="D12" s="26">
        <v>6.1555555555555559</v>
      </c>
      <c r="E12" s="24">
        <v>7</v>
      </c>
      <c r="F12" s="24">
        <v>5.5</v>
      </c>
      <c r="G12" s="24">
        <v>6.5</v>
      </c>
      <c r="H12" s="24">
        <f t="shared" si="0"/>
        <v>6.0777777777777784</v>
      </c>
      <c r="I12" s="30" t="str">
        <f t="shared" si="1"/>
        <v>TB.Khá</v>
      </c>
      <c r="J12" s="6"/>
    </row>
    <row r="13" spans="1:10" ht="21" customHeight="1" x14ac:dyDescent="0.25">
      <c r="A13" s="6">
        <v>8</v>
      </c>
      <c r="B13" s="16" t="s">
        <v>190</v>
      </c>
      <c r="C13" s="17" t="s">
        <v>191</v>
      </c>
      <c r="D13" s="26">
        <v>6.6074074074074076</v>
      </c>
      <c r="E13" s="24">
        <v>8</v>
      </c>
      <c r="F13" s="24">
        <v>6</v>
      </c>
      <c r="G13" s="24">
        <v>8</v>
      </c>
      <c r="H13" s="24">
        <f t="shared" si="0"/>
        <v>6.6370370370370368</v>
      </c>
      <c r="I13" s="30" t="str">
        <f t="shared" si="1"/>
        <v>TB.Khá</v>
      </c>
      <c r="J13" s="6"/>
    </row>
    <row r="14" spans="1:10" ht="21" customHeight="1" x14ac:dyDescent="0.25">
      <c r="A14" s="6">
        <v>9</v>
      </c>
      <c r="B14" s="16" t="s">
        <v>19</v>
      </c>
      <c r="C14" s="17" t="s">
        <v>104</v>
      </c>
      <c r="D14" s="26">
        <v>6.8086419753086416</v>
      </c>
      <c r="E14" s="24">
        <v>8</v>
      </c>
      <c r="F14" s="24">
        <v>6</v>
      </c>
      <c r="G14" s="24">
        <v>6</v>
      </c>
      <c r="H14" s="24">
        <f t="shared" si="0"/>
        <v>6.7376543209876543</v>
      </c>
      <c r="I14" s="30" t="str">
        <f t="shared" si="1"/>
        <v>TB.Khá</v>
      </c>
      <c r="J14" s="6"/>
    </row>
    <row r="15" spans="1:10" ht="21" customHeight="1" x14ac:dyDescent="0.25">
      <c r="A15" s="6">
        <v>10</v>
      </c>
      <c r="B15" s="16" t="s">
        <v>47</v>
      </c>
      <c r="C15" s="17" t="s">
        <v>192</v>
      </c>
      <c r="D15" s="26">
        <v>6.8666666666666671</v>
      </c>
      <c r="E15" s="24">
        <v>7</v>
      </c>
      <c r="F15" s="24">
        <v>7.5</v>
      </c>
      <c r="G15" s="24">
        <v>6</v>
      </c>
      <c r="H15" s="24">
        <f t="shared" si="0"/>
        <v>7.1000000000000005</v>
      </c>
      <c r="I15" s="30" t="str">
        <f t="shared" si="1"/>
        <v>Khá</v>
      </c>
      <c r="J15" s="6"/>
    </row>
    <row r="16" spans="1:10" ht="21" customHeight="1" x14ac:dyDescent="0.25">
      <c r="A16" s="6">
        <v>11</v>
      </c>
      <c r="B16" s="16" t="s">
        <v>25</v>
      </c>
      <c r="C16" s="17" t="s">
        <v>40</v>
      </c>
      <c r="D16" s="26">
        <v>6.6320987654320991</v>
      </c>
      <c r="E16" s="24">
        <v>8</v>
      </c>
      <c r="F16" s="24">
        <v>7</v>
      </c>
      <c r="G16" s="24">
        <v>7.5</v>
      </c>
      <c r="H16" s="24">
        <f t="shared" si="0"/>
        <v>6.9827160493827165</v>
      </c>
      <c r="I16" s="30" t="str">
        <f t="shared" si="1"/>
        <v>Khá</v>
      </c>
      <c r="J16" s="6"/>
    </row>
    <row r="17" spans="1:10" ht="21" customHeight="1" x14ac:dyDescent="0.25">
      <c r="A17" s="6">
        <v>12</v>
      </c>
      <c r="B17" s="16" t="s">
        <v>193</v>
      </c>
      <c r="C17" s="17" t="s">
        <v>110</v>
      </c>
      <c r="D17" s="26">
        <v>6.6567901234567906</v>
      </c>
      <c r="E17" s="24">
        <v>8</v>
      </c>
      <c r="F17" s="24">
        <v>7</v>
      </c>
      <c r="G17" s="24">
        <v>7.5</v>
      </c>
      <c r="H17" s="24">
        <f t="shared" si="0"/>
        <v>6.9950617283950622</v>
      </c>
      <c r="I17" s="30" t="str">
        <f t="shared" si="1"/>
        <v>Khá</v>
      </c>
      <c r="J17" s="6"/>
    </row>
    <row r="18" spans="1:10" ht="21" customHeight="1" x14ac:dyDescent="0.25">
      <c r="A18" s="6">
        <v>13</v>
      </c>
      <c r="B18" s="16" t="s">
        <v>194</v>
      </c>
      <c r="C18" s="17" t="s">
        <v>112</v>
      </c>
      <c r="D18" s="26">
        <v>6.3925925925925906</v>
      </c>
      <c r="E18" s="24">
        <v>8</v>
      </c>
      <c r="F18" s="24">
        <v>7.5</v>
      </c>
      <c r="G18" s="24">
        <v>7</v>
      </c>
      <c r="H18" s="24">
        <f t="shared" si="0"/>
        <v>7.0296296296296283</v>
      </c>
      <c r="I18" s="30" t="str">
        <f t="shared" si="1"/>
        <v>Khá</v>
      </c>
      <c r="J18" s="6"/>
    </row>
    <row r="19" spans="1:10" ht="21" customHeight="1" x14ac:dyDescent="0.25">
      <c r="A19" s="6">
        <v>14</v>
      </c>
      <c r="B19" s="16" t="s">
        <v>47</v>
      </c>
      <c r="C19" s="17" t="s">
        <v>195</v>
      </c>
      <c r="D19" s="26">
        <v>6.2654320987654319</v>
      </c>
      <c r="E19" s="24">
        <v>5</v>
      </c>
      <c r="F19" s="24">
        <v>6</v>
      </c>
      <c r="G19" s="24">
        <v>6</v>
      </c>
      <c r="H19" s="24">
        <f t="shared" si="0"/>
        <v>5.9660493827160499</v>
      </c>
      <c r="I19" s="30" t="str">
        <f t="shared" si="1"/>
        <v>TB.Khá</v>
      </c>
      <c r="J19" s="6"/>
    </row>
    <row r="20" spans="1:10" ht="21" customHeight="1" x14ac:dyDescent="0.25">
      <c r="A20" s="6">
        <v>15</v>
      </c>
      <c r="B20" s="16" t="s">
        <v>48</v>
      </c>
      <c r="C20" s="17" t="s">
        <v>121</v>
      </c>
      <c r="D20" s="26">
        <v>6.42469135802469</v>
      </c>
      <c r="E20" s="24">
        <v>6</v>
      </c>
      <c r="F20" s="24">
        <v>7</v>
      </c>
      <c r="G20" s="24">
        <v>6.5</v>
      </c>
      <c r="H20" s="24">
        <f t="shared" si="0"/>
        <v>6.5456790123456789</v>
      </c>
      <c r="I20" s="30" t="str">
        <f t="shared" si="1"/>
        <v>TB.Khá</v>
      </c>
      <c r="J20" s="6"/>
    </row>
    <row r="21" spans="1:10" ht="21" customHeight="1" x14ac:dyDescent="0.25">
      <c r="A21" s="6">
        <v>16</v>
      </c>
      <c r="B21" s="16" t="s">
        <v>81</v>
      </c>
      <c r="C21" s="17" t="s">
        <v>196</v>
      </c>
      <c r="D21" s="26">
        <v>6.3493827160493819</v>
      </c>
      <c r="E21" s="24">
        <v>6</v>
      </c>
      <c r="F21" s="24">
        <v>6.5</v>
      </c>
      <c r="G21" s="24">
        <v>7</v>
      </c>
      <c r="H21" s="24">
        <f t="shared" si="0"/>
        <v>6.341358024691357</v>
      </c>
      <c r="I21" s="30" t="str">
        <f t="shared" si="1"/>
        <v>TB.Khá</v>
      </c>
      <c r="J21" s="6"/>
    </row>
    <row r="22" spans="1:10" ht="21" customHeight="1" x14ac:dyDescent="0.25">
      <c r="A22" s="6">
        <v>17</v>
      </c>
      <c r="B22" s="16" t="s">
        <v>197</v>
      </c>
      <c r="C22" s="17" t="s">
        <v>198</v>
      </c>
      <c r="D22" s="26">
        <v>6.8419753086419757</v>
      </c>
      <c r="E22" s="24">
        <v>7</v>
      </c>
      <c r="F22" s="24">
        <v>7</v>
      </c>
      <c r="G22" s="24">
        <v>8</v>
      </c>
      <c r="H22" s="24">
        <f t="shared" si="0"/>
        <v>6.9209876543209878</v>
      </c>
      <c r="I22" s="30" t="str">
        <f t="shared" si="1"/>
        <v>TB.Khá</v>
      </c>
      <c r="J22" s="6"/>
    </row>
    <row r="23" spans="1:10" ht="21" customHeight="1" x14ac:dyDescent="0.25">
      <c r="A23" s="6">
        <v>18</v>
      </c>
      <c r="B23" s="16" t="s">
        <v>199</v>
      </c>
      <c r="C23" s="17" t="s">
        <v>172</v>
      </c>
      <c r="D23" s="26">
        <v>6.529629629629631</v>
      </c>
      <c r="E23" s="24">
        <v>8</v>
      </c>
      <c r="F23" s="24">
        <v>6</v>
      </c>
      <c r="G23" s="24">
        <v>6.5</v>
      </c>
      <c r="H23" s="24">
        <f t="shared" si="0"/>
        <v>6.5981481481481481</v>
      </c>
      <c r="I23" s="30" t="str">
        <f t="shared" si="1"/>
        <v>TB.Khá</v>
      </c>
      <c r="J23" s="6"/>
    </row>
    <row r="24" spans="1:10" ht="21" customHeight="1" x14ac:dyDescent="0.25">
      <c r="A24" s="6">
        <v>19</v>
      </c>
      <c r="B24" s="16" t="s">
        <v>25</v>
      </c>
      <c r="C24" s="17" t="s">
        <v>200</v>
      </c>
      <c r="D24" s="26">
        <v>6.9197530864197532</v>
      </c>
      <c r="E24" s="24">
        <v>8</v>
      </c>
      <c r="F24" s="24">
        <v>8</v>
      </c>
      <c r="G24" s="24">
        <v>6</v>
      </c>
      <c r="H24" s="24">
        <f t="shared" si="0"/>
        <v>7.4598765432098766</v>
      </c>
      <c r="I24" s="30" t="str">
        <f t="shared" si="1"/>
        <v>Khá</v>
      </c>
      <c r="J24" s="6"/>
    </row>
    <row r="25" spans="1:10" ht="21" customHeight="1" x14ac:dyDescent="0.25">
      <c r="A25" s="6">
        <v>20</v>
      </c>
      <c r="B25" s="16" t="s">
        <v>47</v>
      </c>
      <c r="C25" s="17" t="s">
        <v>200</v>
      </c>
      <c r="D25" s="26">
        <v>6.5913580246913579</v>
      </c>
      <c r="E25" s="24">
        <v>7</v>
      </c>
      <c r="F25" s="24">
        <v>6.5</v>
      </c>
      <c r="G25" s="24">
        <v>8</v>
      </c>
      <c r="H25" s="24">
        <f t="shared" si="0"/>
        <v>6.629012345679012</v>
      </c>
      <c r="I25" s="30" t="str">
        <f t="shared" si="1"/>
        <v>TB.Khá</v>
      </c>
      <c r="J25" s="6"/>
    </row>
    <row r="26" spans="1:10" ht="21" customHeight="1" x14ac:dyDescent="0.25">
      <c r="A26" s="6">
        <v>21</v>
      </c>
      <c r="B26" s="16" t="s">
        <v>48</v>
      </c>
      <c r="C26" s="17" t="s">
        <v>62</v>
      </c>
      <c r="D26" s="26">
        <v>7.064197530864198</v>
      </c>
      <c r="E26" s="24">
        <v>7</v>
      </c>
      <c r="F26" s="24">
        <v>8</v>
      </c>
      <c r="G26" s="24">
        <v>8</v>
      </c>
      <c r="H26" s="24">
        <f t="shared" si="0"/>
        <v>7.3654320987654316</v>
      </c>
      <c r="I26" s="30" t="str">
        <f t="shared" si="1"/>
        <v>Khá</v>
      </c>
      <c r="J26" s="6"/>
    </row>
    <row r="27" spans="1:10" ht="21.75" customHeight="1" x14ac:dyDescent="0.25">
      <c r="B27" s="9" t="s">
        <v>65</v>
      </c>
      <c r="F27" s="9" t="s">
        <v>316</v>
      </c>
    </row>
    <row r="28" spans="1:10" ht="21.75" customHeight="1" x14ac:dyDescent="0.25">
      <c r="B28" s="9" t="s">
        <v>66</v>
      </c>
      <c r="F28" s="9" t="s">
        <v>317</v>
      </c>
    </row>
    <row r="29" spans="1:10" s="9" customFormat="1" ht="21.75" customHeight="1" x14ac:dyDescent="0.25">
      <c r="B29" s="10" t="s">
        <v>328</v>
      </c>
      <c r="D29" s="28"/>
      <c r="F29" s="9" t="s">
        <v>331</v>
      </c>
    </row>
    <row r="30" spans="1:10" s="9" customFormat="1" ht="21.75" customHeight="1" x14ac:dyDescent="0.25">
      <c r="B30" s="10" t="s">
        <v>68</v>
      </c>
      <c r="D30" s="28"/>
      <c r="F30" s="9" t="s">
        <v>332</v>
      </c>
    </row>
    <row r="31" spans="1:10" s="9" customFormat="1" ht="21.75" customHeight="1" x14ac:dyDescent="0.25">
      <c r="D31" s="28"/>
    </row>
    <row r="32" spans="1:10" ht="21.75" customHeight="1" x14ac:dyDescent="0.25">
      <c r="G32" s="121" t="s">
        <v>75</v>
      </c>
      <c r="H32" s="121"/>
      <c r="I32" s="121"/>
      <c r="J32" s="121"/>
    </row>
    <row r="33" spans="1:10" s="11" customFormat="1" ht="21.75" customHeight="1" x14ac:dyDescent="0.25">
      <c r="A33" s="122" t="s">
        <v>73</v>
      </c>
      <c r="B33" s="122"/>
      <c r="C33" s="122"/>
      <c r="D33" s="122"/>
      <c r="G33" s="122" t="s">
        <v>71</v>
      </c>
      <c r="H33" s="122"/>
      <c r="I33" s="122"/>
      <c r="J33" s="122"/>
    </row>
    <row r="34" spans="1:10" s="39" customFormat="1" ht="21.75" customHeight="1" x14ac:dyDescent="0.25"/>
    <row r="35" spans="1:10" s="11" customFormat="1" ht="21.75" customHeight="1" x14ac:dyDescent="0.25">
      <c r="D35" s="27"/>
    </row>
    <row r="36" spans="1:10" s="11" customFormat="1" ht="21.75" customHeight="1" x14ac:dyDescent="0.25">
      <c r="D36" s="27"/>
    </row>
    <row r="37" spans="1:10" s="11" customFormat="1" ht="21.75" customHeight="1" x14ac:dyDescent="0.25">
      <c r="A37" s="122" t="s">
        <v>74</v>
      </c>
      <c r="B37" s="122"/>
      <c r="C37" s="122"/>
      <c r="D37" s="122"/>
      <c r="G37" s="122" t="s">
        <v>72</v>
      </c>
      <c r="H37" s="122"/>
      <c r="I37" s="122"/>
      <c r="J37" s="122"/>
    </row>
  </sheetData>
  <mergeCells count="16">
    <mergeCell ref="G32:J32"/>
    <mergeCell ref="A33:D33"/>
    <mergeCell ref="G33:J33"/>
    <mergeCell ref="A37:D37"/>
    <mergeCell ref="G37:J37"/>
    <mergeCell ref="A1:D1"/>
    <mergeCell ref="F1:J1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1.1000000000000001" right="0.68" top="0.68" bottom="0.68" header="0.3" footer="0.3"/>
  <pageSetup paperSize="9" scale="86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selection activeCell="K5" sqref="K5"/>
    </sheetView>
  </sheetViews>
  <sheetFormatPr defaultRowHeight="16.5" x14ac:dyDescent="0.25"/>
  <cols>
    <col min="1" max="1" width="5" style="2" customWidth="1"/>
    <col min="2" max="2" width="16.25" style="2" customWidth="1"/>
    <col min="3" max="3" width="8.75" style="2" customWidth="1"/>
    <col min="4" max="4" width="6.875" style="27" customWidth="1"/>
    <col min="5" max="6" width="6.875" style="2" customWidth="1"/>
    <col min="7" max="7" width="7.75" style="2" customWidth="1"/>
    <col min="8" max="8" width="9.5" style="27" customWidth="1"/>
    <col min="9" max="9" width="13.375" style="2" customWidth="1"/>
    <col min="10" max="10" width="7.625" style="2" customWidth="1"/>
    <col min="11" max="16384" width="9" style="2"/>
  </cols>
  <sheetData>
    <row r="1" spans="1:10" ht="63.75" customHeight="1" x14ac:dyDescent="0.25">
      <c r="A1" s="144" t="s">
        <v>358</v>
      </c>
      <c r="B1" s="144"/>
      <c r="C1" s="144"/>
      <c r="D1" s="144"/>
      <c r="E1" s="44"/>
      <c r="F1" s="146" t="s">
        <v>10</v>
      </c>
      <c r="G1" s="146"/>
      <c r="H1" s="146"/>
      <c r="I1" s="146"/>
      <c r="J1" s="146"/>
    </row>
    <row r="2" spans="1:10" ht="64.5" customHeight="1" x14ac:dyDescent="0.25">
      <c r="A2" s="126" t="s">
        <v>133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38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42"/>
      <c r="I4" s="124"/>
      <c r="J4" s="139"/>
    </row>
    <row r="5" spans="1:10" ht="21.7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43"/>
      <c r="I5" s="125"/>
      <c r="J5" s="140"/>
    </row>
    <row r="6" spans="1:10" ht="23.25" customHeight="1" x14ac:dyDescent="0.25">
      <c r="A6" s="6">
        <v>1</v>
      </c>
      <c r="B6" s="7" t="s">
        <v>134</v>
      </c>
      <c r="C6" s="8" t="s">
        <v>78</v>
      </c>
      <c r="D6" s="26">
        <v>6.1332417582417582</v>
      </c>
      <c r="E6" s="24">
        <v>8</v>
      </c>
      <c r="F6" s="24">
        <v>6</v>
      </c>
      <c r="G6" s="24">
        <v>8</v>
      </c>
      <c r="H6" s="26">
        <f>(D6*3+E6+F6*2)/6</f>
        <v>6.3999542124542117</v>
      </c>
      <c r="I6" s="30" t="str">
        <f>IF(H6&lt;H6,"Kém",IF(H6&lt;4.95,"Yếu",IF(H6&lt;5.95,"Trung bình",IF(H6&lt;6.95,"TB.Khá",IF(H6&lt;7.95,"Khá","Giỏi")))))</f>
        <v>TB.Khá</v>
      </c>
      <c r="J6" s="6"/>
    </row>
    <row r="7" spans="1:10" ht="23.25" customHeight="1" x14ac:dyDescent="0.25">
      <c r="A7" s="6">
        <v>2</v>
      </c>
      <c r="B7" s="7" t="s">
        <v>135</v>
      </c>
      <c r="C7" s="8" t="s">
        <v>78</v>
      </c>
      <c r="D7" s="26">
        <v>6.7131868131868133</v>
      </c>
      <c r="E7" s="24">
        <v>8</v>
      </c>
      <c r="F7" s="24">
        <v>6</v>
      </c>
      <c r="G7" s="24">
        <v>6</v>
      </c>
      <c r="H7" s="26">
        <f t="shared" ref="H7:H41" si="0">(D7*3+E7+F7*2)/6</f>
        <v>6.6899267399267401</v>
      </c>
      <c r="I7" s="30" t="str">
        <f t="shared" ref="I7:I41" si="1">IF(H7&lt;H7,"Kém",IF(H7&lt;4.95,"Yếu",IF(H7&lt;5.95,"Trung bình",IF(H7&lt;6.95,"TB.Khá",IF(H7&lt;7.95,"Khá","Giỏi")))))</f>
        <v>TB.Khá</v>
      </c>
      <c r="J7" s="6"/>
    </row>
    <row r="8" spans="1:10" ht="23.25" customHeight="1" x14ac:dyDescent="0.25">
      <c r="A8" s="6">
        <v>3</v>
      </c>
      <c r="B8" s="7" t="s">
        <v>136</v>
      </c>
      <c r="C8" s="8" t="s">
        <v>137</v>
      </c>
      <c r="D8" s="26">
        <v>6.0163461538461522</v>
      </c>
      <c r="E8" s="24">
        <v>7</v>
      </c>
      <c r="F8" s="24">
        <v>6</v>
      </c>
      <c r="G8" s="24">
        <v>6</v>
      </c>
      <c r="H8" s="26">
        <f t="shared" si="0"/>
        <v>6.1748397435897431</v>
      </c>
      <c r="I8" s="30" t="str">
        <f t="shared" si="1"/>
        <v>TB.Khá</v>
      </c>
      <c r="J8" s="6"/>
    </row>
    <row r="9" spans="1:10" ht="23.25" customHeight="1" x14ac:dyDescent="0.25">
      <c r="A9" s="6">
        <v>4</v>
      </c>
      <c r="B9" s="7" t="s">
        <v>138</v>
      </c>
      <c r="C9" s="8" t="s">
        <v>139</v>
      </c>
      <c r="D9" s="26">
        <v>5.9001373626373628</v>
      </c>
      <c r="E9" s="24">
        <v>6.5</v>
      </c>
      <c r="F9" s="24">
        <v>5</v>
      </c>
      <c r="G9" s="24">
        <v>6</v>
      </c>
      <c r="H9" s="26">
        <f t="shared" si="0"/>
        <v>5.7000686813186805</v>
      </c>
      <c r="I9" s="30" t="str">
        <f t="shared" si="1"/>
        <v>Trung bình</v>
      </c>
      <c r="J9" s="6"/>
    </row>
    <row r="10" spans="1:10" ht="23.25" customHeight="1" x14ac:dyDescent="0.25">
      <c r="A10" s="6">
        <v>5</v>
      </c>
      <c r="B10" s="7" t="s">
        <v>140</v>
      </c>
      <c r="C10" s="8" t="s">
        <v>141</v>
      </c>
      <c r="D10" s="26">
        <v>7.1745879120879135</v>
      </c>
      <c r="E10" s="24">
        <v>8.5</v>
      </c>
      <c r="F10" s="24">
        <v>9</v>
      </c>
      <c r="G10" s="24">
        <v>8</v>
      </c>
      <c r="H10" s="26">
        <f t="shared" si="0"/>
        <v>8.0039606227106237</v>
      </c>
      <c r="I10" s="30" t="str">
        <f t="shared" si="1"/>
        <v>Giỏi</v>
      </c>
      <c r="J10" s="6"/>
    </row>
    <row r="11" spans="1:10" ht="23.25" customHeight="1" x14ac:dyDescent="0.25">
      <c r="A11" s="6">
        <v>6</v>
      </c>
      <c r="B11" s="7" t="s">
        <v>142</v>
      </c>
      <c r="C11" s="8" t="s">
        <v>143</v>
      </c>
      <c r="D11" s="26">
        <v>6.6773351648351662</v>
      </c>
      <c r="E11" s="24">
        <v>7.5</v>
      </c>
      <c r="F11" s="24">
        <v>8</v>
      </c>
      <c r="G11" s="24">
        <v>7</v>
      </c>
      <c r="H11" s="26">
        <f t="shared" si="0"/>
        <v>7.2553342490842496</v>
      </c>
      <c r="I11" s="30" t="str">
        <f t="shared" si="1"/>
        <v>Khá</v>
      </c>
      <c r="J11" s="6"/>
    </row>
    <row r="12" spans="1:10" ht="23.25" customHeight="1" x14ac:dyDescent="0.25">
      <c r="A12" s="6">
        <v>7</v>
      </c>
      <c r="B12" s="7" t="s">
        <v>144</v>
      </c>
      <c r="C12" s="8" t="s">
        <v>145</v>
      </c>
      <c r="D12" s="26">
        <v>7.2016483516483509</v>
      </c>
      <c r="E12" s="24">
        <v>8</v>
      </c>
      <c r="F12" s="24">
        <v>9</v>
      </c>
      <c r="G12" s="24">
        <v>7.5</v>
      </c>
      <c r="H12" s="26">
        <f t="shared" si="0"/>
        <v>7.9341575091575081</v>
      </c>
      <c r="I12" s="30" t="str">
        <f t="shared" si="1"/>
        <v>Khá</v>
      </c>
      <c r="J12" s="6"/>
    </row>
    <row r="13" spans="1:10" ht="23.25" customHeight="1" x14ac:dyDescent="0.25">
      <c r="A13" s="6">
        <v>8</v>
      </c>
      <c r="B13" s="7" t="s">
        <v>146</v>
      </c>
      <c r="C13" s="8" t="s">
        <v>26</v>
      </c>
      <c r="D13" s="26">
        <v>6.5596153846153848</v>
      </c>
      <c r="E13" s="24">
        <v>8</v>
      </c>
      <c r="F13" s="24">
        <v>7</v>
      </c>
      <c r="G13" s="24">
        <v>7</v>
      </c>
      <c r="H13" s="26">
        <f t="shared" si="0"/>
        <v>6.9464743589743589</v>
      </c>
      <c r="I13" s="30" t="str">
        <f t="shared" si="1"/>
        <v>TB.Khá</v>
      </c>
      <c r="J13" s="6"/>
    </row>
    <row r="14" spans="1:10" ht="23.25" customHeight="1" x14ac:dyDescent="0.25">
      <c r="A14" s="6">
        <v>9</v>
      </c>
      <c r="B14" s="7" t="s">
        <v>147</v>
      </c>
      <c r="C14" s="8" t="s">
        <v>26</v>
      </c>
      <c r="D14" s="26">
        <v>6.6432692307692305</v>
      </c>
      <c r="E14" s="24">
        <v>7</v>
      </c>
      <c r="F14" s="24">
        <v>7</v>
      </c>
      <c r="G14" s="24">
        <v>6</v>
      </c>
      <c r="H14" s="26">
        <f t="shared" si="0"/>
        <v>6.8216346153846148</v>
      </c>
      <c r="I14" s="30" t="str">
        <f t="shared" si="1"/>
        <v>TB.Khá</v>
      </c>
      <c r="J14" s="6"/>
    </row>
    <row r="15" spans="1:10" ht="23.25" customHeight="1" x14ac:dyDescent="0.25">
      <c r="A15" s="6">
        <v>10</v>
      </c>
      <c r="B15" s="7" t="s">
        <v>148</v>
      </c>
      <c r="C15" s="8" t="s">
        <v>26</v>
      </c>
      <c r="D15" s="26">
        <v>6.2778846153846155</v>
      </c>
      <c r="E15" s="24">
        <v>8</v>
      </c>
      <c r="F15" s="24">
        <v>6</v>
      </c>
      <c r="G15" s="24">
        <v>7.5</v>
      </c>
      <c r="H15" s="26">
        <f t="shared" si="0"/>
        <v>6.4722756410256421</v>
      </c>
      <c r="I15" s="30" t="str">
        <f t="shared" si="1"/>
        <v>TB.Khá</v>
      </c>
      <c r="J15" s="6"/>
    </row>
    <row r="16" spans="1:10" ht="23.25" customHeight="1" x14ac:dyDescent="0.25">
      <c r="A16" s="6">
        <v>11</v>
      </c>
      <c r="B16" s="13" t="s">
        <v>149</v>
      </c>
      <c r="C16" s="12" t="s">
        <v>30</v>
      </c>
      <c r="D16" s="26">
        <v>7.5340659340659339</v>
      </c>
      <c r="E16" s="24">
        <v>6.5</v>
      </c>
      <c r="F16" s="24">
        <v>8</v>
      </c>
      <c r="G16" s="24">
        <v>8</v>
      </c>
      <c r="H16" s="26">
        <f t="shared" si="0"/>
        <v>7.517032967032967</v>
      </c>
      <c r="I16" s="30" t="str">
        <f t="shared" si="1"/>
        <v>Khá</v>
      </c>
      <c r="J16" s="6"/>
    </row>
    <row r="17" spans="1:10" ht="23.25" customHeight="1" x14ac:dyDescent="0.25">
      <c r="A17" s="6">
        <v>12</v>
      </c>
      <c r="B17" s="7" t="s">
        <v>150</v>
      </c>
      <c r="C17" s="8" t="s">
        <v>30</v>
      </c>
      <c r="D17" s="26">
        <v>7.3208791208791215</v>
      </c>
      <c r="E17" s="24">
        <v>8</v>
      </c>
      <c r="F17" s="24">
        <v>7</v>
      </c>
      <c r="G17" s="24">
        <v>8</v>
      </c>
      <c r="H17" s="26">
        <f t="shared" si="0"/>
        <v>7.3271062271062277</v>
      </c>
      <c r="I17" s="30" t="str">
        <f t="shared" si="1"/>
        <v>Khá</v>
      </c>
      <c r="J17" s="6"/>
    </row>
    <row r="18" spans="1:10" ht="23.25" customHeight="1" x14ac:dyDescent="0.25">
      <c r="A18" s="6">
        <v>13</v>
      </c>
      <c r="B18" s="7" t="s">
        <v>151</v>
      </c>
      <c r="C18" s="8" t="s">
        <v>152</v>
      </c>
      <c r="D18" s="26">
        <v>6.0883241758241757</v>
      </c>
      <c r="E18" s="24">
        <v>8</v>
      </c>
      <c r="F18" s="24">
        <v>6</v>
      </c>
      <c r="G18" s="24">
        <v>8</v>
      </c>
      <c r="H18" s="26">
        <f t="shared" si="0"/>
        <v>6.3774954212454205</v>
      </c>
      <c r="I18" s="30" t="str">
        <f t="shared" si="1"/>
        <v>TB.Khá</v>
      </c>
      <c r="J18" s="6"/>
    </row>
    <row r="19" spans="1:10" ht="23.25" customHeight="1" x14ac:dyDescent="0.25">
      <c r="A19" s="6">
        <v>14</v>
      </c>
      <c r="B19" s="7" t="s">
        <v>153</v>
      </c>
      <c r="C19" s="8" t="s">
        <v>154</v>
      </c>
      <c r="D19" s="26">
        <v>6.2975274725274719</v>
      </c>
      <c r="E19" s="24">
        <v>7</v>
      </c>
      <c r="F19" s="24">
        <v>5.5</v>
      </c>
      <c r="G19" s="24">
        <v>6</v>
      </c>
      <c r="H19" s="26">
        <f t="shared" si="0"/>
        <v>6.148763736263736</v>
      </c>
      <c r="I19" s="30" t="str">
        <f t="shared" si="1"/>
        <v>TB.Khá</v>
      </c>
      <c r="J19" s="6"/>
    </row>
    <row r="20" spans="1:10" ht="23.25" customHeight="1" x14ac:dyDescent="0.25">
      <c r="A20" s="6">
        <v>15</v>
      </c>
      <c r="B20" s="7" t="s">
        <v>107</v>
      </c>
      <c r="C20" s="8" t="s">
        <v>99</v>
      </c>
      <c r="D20" s="26">
        <v>7.5717032967032969</v>
      </c>
      <c r="E20" s="24">
        <v>8.5</v>
      </c>
      <c r="F20" s="24">
        <v>9</v>
      </c>
      <c r="G20" s="24">
        <v>6</v>
      </c>
      <c r="H20" s="26">
        <f t="shared" si="0"/>
        <v>8.202518315018315</v>
      </c>
      <c r="I20" s="30" t="str">
        <f t="shared" si="1"/>
        <v>Giỏi</v>
      </c>
      <c r="J20" s="6"/>
    </row>
    <row r="21" spans="1:10" ht="23.25" customHeight="1" x14ac:dyDescent="0.25">
      <c r="A21" s="6">
        <v>16</v>
      </c>
      <c r="B21" s="7" t="s">
        <v>155</v>
      </c>
      <c r="C21" s="8" t="s">
        <v>156</v>
      </c>
      <c r="D21" s="26">
        <v>6.7712912087912098</v>
      </c>
      <c r="E21" s="24">
        <v>7.5</v>
      </c>
      <c r="F21" s="24">
        <v>7</v>
      </c>
      <c r="G21" s="24">
        <v>6</v>
      </c>
      <c r="H21" s="26">
        <f t="shared" si="0"/>
        <v>6.968978937728938</v>
      </c>
      <c r="I21" s="30" t="str">
        <f t="shared" si="1"/>
        <v>Khá</v>
      </c>
      <c r="J21" s="6"/>
    </row>
    <row r="22" spans="1:10" ht="23.25" customHeight="1" x14ac:dyDescent="0.25">
      <c r="A22" s="6">
        <v>17</v>
      </c>
      <c r="B22" s="7" t="s">
        <v>157</v>
      </c>
      <c r="C22" s="8" t="s">
        <v>104</v>
      </c>
      <c r="D22" s="26">
        <v>6.4263736263736266</v>
      </c>
      <c r="E22" s="24">
        <v>7</v>
      </c>
      <c r="F22" s="24">
        <v>6</v>
      </c>
      <c r="G22" s="24">
        <v>7</v>
      </c>
      <c r="H22" s="26">
        <f t="shared" si="0"/>
        <v>6.3798534798534803</v>
      </c>
      <c r="I22" s="30" t="str">
        <f t="shared" si="1"/>
        <v>TB.Khá</v>
      </c>
      <c r="J22" s="6"/>
    </row>
    <row r="23" spans="1:10" ht="23.25" customHeight="1" x14ac:dyDescent="0.25">
      <c r="A23" s="6">
        <v>18</v>
      </c>
      <c r="B23" s="7" t="s">
        <v>158</v>
      </c>
      <c r="C23" s="8" t="s">
        <v>35</v>
      </c>
      <c r="D23" s="26">
        <v>7.0480769230769251</v>
      </c>
      <c r="E23" s="24">
        <v>8</v>
      </c>
      <c r="F23" s="24">
        <v>8</v>
      </c>
      <c r="G23" s="24">
        <v>7</v>
      </c>
      <c r="H23" s="26">
        <f t="shared" si="0"/>
        <v>7.5240384615384626</v>
      </c>
      <c r="I23" s="30" t="str">
        <f t="shared" si="1"/>
        <v>Khá</v>
      </c>
      <c r="J23" s="6"/>
    </row>
    <row r="24" spans="1:10" ht="23.25" customHeight="1" x14ac:dyDescent="0.25">
      <c r="A24" s="6">
        <v>19</v>
      </c>
      <c r="B24" s="7" t="s">
        <v>159</v>
      </c>
      <c r="C24" s="8" t="s">
        <v>160</v>
      </c>
      <c r="D24" s="26">
        <v>7.263461538461538</v>
      </c>
      <c r="E24" s="24">
        <v>8</v>
      </c>
      <c r="F24" s="24">
        <v>8</v>
      </c>
      <c r="G24" s="24">
        <v>7.5</v>
      </c>
      <c r="H24" s="26">
        <f t="shared" si="0"/>
        <v>7.6317307692307681</v>
      </c>
      <c r="I24" s="30" t="str">
        <f t="shared" si="1"/>
        <v>Khá</v>
      </c>
      <c r="J24" s="6"/>
    </row>
    <row r="25" spans="1:10" ht="23.25" customHeight="1" x14ac:dyDescent="0.25">
      <c r="A25" s="6">
        <v>20</v>
      </c>
      <c r="B25" s="7" t="s">
        <v>161</v>
      </c>
      <c r="C25" s="8" t="s">
        <v>162</v>
      </c>
      <c r="D25" s="26">
        <v>6.8892857142857142</v>
      </c>
      <c r="E25" s="24">
        <v>8.5</v>
      </c>
      <c r="F25" s="24">
        <v>7</v>
      </c>
      <c r="G25" s="24">
        <v>7</v>
      </c>
      <c r="H25" s="26">
        <f t="shared" si="0"/>
        <v>7.1946428571428571</v>
      </c>
      <c r="I25" s="30" t="str">
        <f t="shared" si="1"/>
        <v>Khá</v>
      </c>
      <c r="J25" s="6"/>
    </row>
    <row r="26" spans="1:10" ht="23.25" customHeight="1" x14ac:dyDescent="0.25">
      <c r="A26" s="6">
        <v>21</v>
      </c>
      <c r="B26" s="7" t="s">
        <v>163</v>
      </c>
      <c r="C26" s="8" t="s">
        <v>162</v>
      </c>
      <c r="D26" s="26">
        <v>7.1076923076923073</v>
      </c>
      <c r="E26" s="24">
        <v>8</v>
      </c>
      <c r="F26" s="24">
        <v>8.5</v>
      </c>
      <c r="G26" s="24">
        <v>7</v>
      </c>
      <c r="H26" s="26">
        <f t="shared" si="0"/>
        <v>7.7205128205128206</v>
      </c>
      <c r="I26" s="30" t="str">
        <f t="shared" si="1"/>
        <v>Khá</v>
      </c>
      <c r="J26" s="6"/>
    </row>
    <row r="27" spans="1:10" ht="23.25" customHeight="1" x14ac:dyDescent="0.25">
      <c r="A27" s="6">
        <v>22</v>
      </c>
      <c r="B27" s="7" t="s">
        <v>107</v>
      </c>
      <c r="C27" s="8" t="s">
        <v>162</v>
      </c>
      <c r="D27" s="26">
        <v>6.4221153846153829</v>
      </c>
      <c r="E27" s="24">
        <v>7</v>
      </c>
      <c r="F27" s="24">
        <v>7</v>
      </c>
      <c r="G27" s="24">
        <v>7</v>
      </c>
      <c r="H27" s="26">
        <f t="shared" si="0"/>
        <v>6.7110576923076914</v>
      </c>
      <c r="I27" s="30" t="str">
        <f t="shared" si="1"/>
        <v>TB.Khá</v>
      </c>
      <c r="J27" s="6"/>
    </row>
    <row r="28" spans="1:10" ht="23.25" customHeight="1" x14ac:dyDescent="0.25">
      <c r="A28" s="6">
        <v>23</v>
      </c>
      <c r="B28" s="7" t="s">
        <v>164</v>
      </c>
      <c r="C28" s="8" t="s">
        <v>165</v>
      </c>
      <c r="D28" s="26">
        <v>6.637500000000002</v>
      </c>
      <c r="E28" s="24">
        <v>6</v>
      </c>
      <c r="F28" s="24">
        <v>8</v>
      </c>
      <c r="G28" s="24">
        <v>7</v>
      </c>
      <c r="H28" s="26">
        <f t="shared" si="0"/>
        <v>6.9854166666666684</v>
      </c>
      <c r="I28" s="30" t="str">
        <f t="shared" si="1"/>
        <v>Khá</v>
      </c>
      <c r="J28" s="6"/>
    </row>
    <row r="29" spans="1:10" ht="23.25" customHeight="1" x14ac:dyDescent="0.25">
      <c r="A29" s="6">
        <v>24</v>
      </c>
      <c r="B29" s="7" t="s">
        <v>153</v>
      </c>
      <c r="C29" s="8" t="s">
        <v>165</v>
      </c>
      <c r="D29" s="26">
        <v>6.3289835164835173</v>
      </c>
      <c r="E29" s="24">
        <v>7</v>
      </c>
      <c r="F29" s="24">
        <v>6</v>
      </c>
      <c r="G29" s="24">
        <v>7</v>
      </c>
      <c r="H29" s="26">
        <f t="shared" si="0"/>
        <v>6.3311584249084261</v>
      </c>
      <c r="I29" s="30" t="str">
        <f t="shared" si="1"/>
        <v>TB.Khá</v>
      </c>
      <c r="J29" s="6"/>
    </row>
    <row r="30" spans="1:10" ht="23.25" customHeight="1" x14ac:dyDescent="0.25">
      <c r="A30" s="6">
        <v>25</v>
      </c>
      <c r="B30" s="13" t="s">
        <v>107</v>
      </c>
      <c r="C30" s="12" t="s">
        <v>166</v>
      </c>
      <c r="D30" s="26">
        <v>6.3763736263736259</v>
      </c>
      <c r="E30" s="24">
        <v>7.5</v>
      </c>
      <c r="F30" s="24">
        <v>6</v>
      </c>
      <c r="G30" s="24">
        <v>7.5</v>
      </c>
      <c r="H30" s="26">
        <f t="shared" si="0"/>
        <v>6.438186813186813</v>
      </c>
      <c r="I30" s="30" t="str">
        <f t="shared" si="1"/>
        <v>TB.Khá</v>
      </c>
      <c r="J30" s="6"/>
    </row>
    <row r="31" spans="1:10" ht="23.25" customHeight="1" x14ac:dyDescent="0.25">
      <c r="A31" s="6">
        <v>26</v>
      </c>
      <c r="B31" s="7" t="s">
        <v>103</v>
      </c>
      <c r="C31" s="8" t="s">
        <v>167</v>
      </c>
      <c r="D31" s="26">
        <v>6.0541208791208785</v>
      </c>
      <c r="E31" s="24">
        <v>6</v>
      </c>
      <c r="F31" s="24">
        <v>6</v>
      </c>
      <c r="G31" s="24">
        <v>7</v>
      </c>
      <c r="H31" s="26">
        <f t="shared" si="0"/>
        <v>6.0270604395604392</v>
      </c>
      <c r="I31" s="30" t="str">
        <f t="shared" si="1"/>
        <v>TB.Khá</v>
      </c>
      <c r="J31" s="6"/>
    </row>
    <row r="32" spans="1:10" ht="23.25" customHeight="1" x14ac:dyDescent="0.25">
      <c r="A32" s="6">
        <v>27</v>
      </c>
      <c r="B32" s="7" t="s">
        <v>168</v>
      </c>
      <c r="C32" s="8" t="s">
        <v>56</v>
      </c>
      <c r="D32" s="26">
        <v>6.3392857142857144</v>
      </c>
      <c r="E32" s="24">
        <v>8</v>
      </c>
      <c r="F32" s="24">
        <v>6.5</v>
      </c>
      <c r="G32" s="24">
        <v>7</v>
      </c>
      <c r="H32" s="26">
        <f t="shared" si="0"/>
        <v>6.6696428571428568</v>
      </c>
      <c r="I32" s="30" t="str">
        <f t="shared" si="1"/>
        <v>TB.Khá</v>
      </c>
      <c r="J32" s="6"/>
    </row>
    <row r="33" spans="1:10" ht="23.25" customHeight="1" x14ac:dyDescent="0.25">
      <c r="A33" s="6">
        <v>28</v>
      </c>
      <c r="B33" s="14" t="s">
        <v>169</v>
      </c>
      <c r="C33" s="15" t="s">
        <v>58</v>
      </c>
      <c r="D33" s="26">
        <v>6.9615384615384617</v>
      </c>
      <c r="E33" s="24">
        <v>8</v>
      </c>
      <c r="F33" s="24">
        <v>7.5</v>
      </c>
      <c r="G33" s="24">
        <v>8</v>
      </c>
      <c r="H33" s="26">
        <f t="shared" si="0"/>
        <v>7.3141025641025648</v>
      </c>
      <c r="I33" s="30" t="str">
        <f t="shared" si="1"/>
        <v>Khá</v>
      </c>
      <c r="J33" s="6"/>
    </row>
    <row r="34" spans="1:10" ht="23.25" customHeight="1" x14ac:dyDescent="0.25">
      <c r="A34" s="6">
        <v>29</v>
      </c>
      <c r="B34" s="7" t="s">
        <v>170</v>
      </c>
      <c r="C34" s="8" t="s">
        <v>58</v>
      </c>
      <c r="D34" s="26">
        <v>6.8107142857142868</v>
      </c>
      <c r="E34" s="24">
        <v>7.5</v>
      </c>
      <c r="F34" s="24">
        <v>8</v>
      </c>
      <c r="G34" s="24">
        <v>7.5</v>
      </c>
      <c r="H34" s="26">
        <f t="shared" si="0"/>
        <v>7.3220238095238104</v>
      </c>
      <c r="I34" s="30" t="str">
        <f t="shared" si="1"/>
        <v>Khá</v>
      </c>
      <c r="J34" s="6"/>
    </row>
    <row r="35" spans="1:10" ht="23.25" customHeight="1" x14ac:dyDescent="0.25">
      <c r="A35" s="6">
        <v>30</v>
      </c>
      <c r="B35" s="7" t="s">
        <v>171</v>
      </c>
      <c r="C35" s="8" t="s">
        <v>172</v>
      </c>
      <c r="D35" s="26">
        <v>6.9781593406593396</v>
      </c>
      <c r="E35" s="24">
        <v>8.5</v>
      </c>
      <c r="F35" s="24">
        <v>7</v>
      </c>
      <c r="G35" s="24">
        <v>7</v>
      </c>
      <c r="H35" s="26">
        <f t="shared" si="0"/>
        <v>7.2390796703296703</v>
      </c>
      <c r="I35" s="30" t="str">
        <f t="shared" si="1"/>
        <v>Khá</v>
      </c>
      <c r="J35" s="6"/>
    </row>
    <row r="36" spans="1:10" ht="23.25" customHeight="1" x14ac:dyDescent="0.25">
      <c r="A36" s="6">
        <v>31</v>
      </c>
      <c r="B36" s="7" t="s">
        <v>173</v>
      </c>
      <c r="C36" s="8" t="s">
        <v>174</v>
      </c>
      <c r="D36" s="26">
        <v>6.7501373626373624</v>
      </c>
      <c r="E36" s="24">
        <v>8</v>
      </c>
      <c r="F36" s="24">
        <v>9</v>
      </c>
      <c r="G36" s="24">
        <v>7</v>
      </c>
      <c r="H36" s="26">
        <f t="shared" si="0"/>
        <v>7.7084020146520151</v>
      </c>
      <c r="I36" s="30" t="str">
        <f t="shared" si="1"/>
        <v>Khá</v>
      </c>
      <c r="J36" s="6"/>
    </row>
    <row r="37" spans="1:10" ht="23.25" customHeight="1" x14ac:dyDescent="0.25">
      <c r="A37" s="6">
        <v>32</v>
      </c>
      <c r="B37" s="7" t="s">
        <v>175</v>
      </c>
      <c r="C37" s="8" t="s">
        <v>176</v>
      </c>
      <c r="D37" s="26">
        <v>6.2521978021978022</v>
      </c>
      <c r="E37" s="24">
        <v>6.5</v>
      </c>
      <c r="F37" s="24">
        <v>6</v>
      </c>
      <c r="G37" s="24">
        <v>7</v>
      </c>
      <c r="H37" s="26">
        <f t="shared" si="0"/>
        <v>6.209432234432235</v>
      </c>
      <c r="I37" s="30" t="str">
        <f t="shared" si="1"/>
        <v>TB.Khá</v>
      </c>
      <c r="J37" s="6"/>
    </row>
    <row r="38" spans="1:10" ht="23.25" customHeight="1" x14ac:dyDescent="0.25">
      <c r="A38" s="6">
        <v>33</v>
      </c>
      <c r="B38" s="7" t="s">
        <v>177</v>
      </c>
      <c r="C38" s="8" t="s">
        <v>178</v>
      </c>
      <c r="D38" s="26">
        <v>7.6284340659340675</v>
      </c>
      <c r="E38" s="24">
        <v>7</v>
      </c>
      <c r="F38" s="24">
        <v>8</v>
      </c>
      <c r="G38" s="24">
        <v>7.5</v>
      </c>
      <c r="H38" s="26">
        <f t="shared" si="0"/>
        <v>7.6475503663003677</v>
      </c>
      <c r="I38" s="30" t="str">
        <f t="shared" si="1"/>
        <v>Khá</v>
      </c>
      <c r="J38" s="6"/>
    </row>
    <row r="39" spans="1:10" ht="23.25" customHeight="1" x14ac:dyDescent="0.25">
      <c r="A39" s="6">
        <v>34</v>
      </c>
      <c r="B39" s="7" t="s">
        <v>179</v>
      </c>
      <c r="C39" s="8" t="s">
        <v>60</v>
      </c>
      <c r="D39" s="26">
        <v>6.8723901098901115</v>
      </c>
      <c r="E39" s="24">
        <v>8</v>
      </c>
      <c r="F39" s="24">
        <v>8.5</v>
      </c>
      <c r="G39" s="24">
        <v>7</v>
      </c>
      <c r="H39" s="26">
        <f t="shared" si="0"/>
        <v>7.6028617216117214</v>
      </c>
      <c r="I39" s="30" t="str">
        <f t="shared" si="1"/>
        <v>Khá</v>
      </c>
      <c r="J39" s="6"/>
    </row>
    <row r="40" spans="1:10" ht="23.25" customHeight="1" x14ac:dyDescent="0.25">
      <c r="A40" s="6">
        <v>35</v>
      </c>
      <c r="B40" s="7" t="s">
        <v>180</v>
      </c>
      <c r="C40" s="8" t="s">
        <v>130</v>
      </c>
      <c r="D40" s="26">
        <v>6.9954670329670332</v>
      </c>
      <c r="E40" s="24">
        <v>8.5</v>
      </c>
      <c r="F40" s="24">
        <v>7</v>
      </c>
      <c r="G40" s="24">
        <v>7</v>
      </c>
      <c r="H40" s="26">
        <f t="shared" si="0"/>
        <v>7.2477335164835166</v>
      </c>
      <c r="I40" s="30" t="str">
        <f t="shared" si="1"/>
        <v>Khá</v>
      </c>
      <c r="J40" s="6"/>
    </row>
    <row r="41" spans="1:10" ht="23.25" customHeight="1" x14ac:dyDescent="0.25">
      <c r="A41" s="6">
        <v>36</v>
      </c>
      <c r="B41" s="7" t="s">
        <v>181</v>
      </c>
      <c r="C41" s="8" t="s">
        <v>182</v>
      </c>
      <c r="D41" s="26">
        <v>7.1855769230769226</v>
      </c>
      <c r="E41" s="24">
        <v>8</v>
      </c>
      <c r="F41" s="24">
        <v>8.5</v>
      </c>
      <c r="G41" s="24">
        <v>7</v>
      </c>
      <c r="H41" s="26">
        <f t="shared" si="0"/>
        <v>7.7594551282051283</v>
      </c>
      <c r="I41" s="30" t="str">
        <f t="shared" si="1"/>
        <v>Khá</v>
      </c>
      <c r="J41" s="6"/>
    </row>
    <row r="42" spans="1:10" ht="21.75" customHeight="1" x14ac:dyDescent="0.25">
      <c r="B42" s="9" t="s">
        <v>65</v>
      </c>
      <c r="F42" s="9" t="s">
        <v>314</v>
      </c>
    </row>
    <row r="43" spans="1:10" ht="21.75" customHeight="1" x14ac:dyDescent="0.25">
      <c r="B43" s="9" t="s">
        <v>66</v>
      </c>
      <c r="F43" s="9" t="s">
        <v>315</v>
      </c>
    </row>
    <row r="44" spans="1:10" s="9" customFormat="1" ht="21.75" customHeight="1" x14ac:dyDescent="0.25">
      <c r="B44" s="10" t="s">
        <v>326</v>
      </c>
      <c r="D44" s="28"/>
      <c r="F44" s="9" t="s">
        <v>329</v>
      </c>
      <c r="H44" s="28"/>
    </row>
    <row r="45" spans="1:10" s="9" customFormat="1" ht="21.75" customHeight="1" x14ac:dyDescent="0.25">
      <c r="B45" s="10" t="s">
        <v>328</v>
      </c>
      <c r="D45" s="28"/>
      <c r="F45" s="9" t="s">
        <v>353</v>
      </c>
      <c r="H45" s="28"/>
    </row>
    <row r="46" spans="1:10" s="9" customFormat="1" ht="21.75" customHeight="1" x14ac:dyDescent="0.25">
      <c r="B46" s="10" t="s">
        <v>68</v>
      </c>
      <c r="D46" s="28"/>
      <c r="F46" s="9" t="s">
        <v>354</v>
      </c>
      <c r="H46" s="28"/>
    </row>
    <row r="47" spans="1:10" s="9" customFormat="1" ht="21.75" customHeight="1" x14ac:dyDescent="0.25">
      <c r="B47" s="10" t="s">
        <v>69</v>
      </c>
      <c r="D47" s="28"/>
      <c r="F47" s="9" t="s">
        <v>330</v>
      </c>
      <c r="H47" s="28"/>
    </row>
    <row r="48" spans="1:10" ht="21.75" customHeight="1" x14ac:dyDescent="0.25">
      <c r="A48" s="34"/>
      <c r="E48" s="9"/>
      <c r="F48" s="9"/>
      <c r="G48" s="121" t="s">
        <v>75</v>
      </c>
      <c r="H48" s="121"/>
      <c r="I48" s="121"/>
      <c r="J48" s="121"/>
    </row>
    <row r="49" spans="1:10" s="11" customFormat="1" ht="21.75" customHeight="1" x14ac:dyDescent="0.25">
      <c r="B49" s="35"/>
      <c r="C49" s="35" t="s">
        <v>73</v>
      </c>
      <c r="D49" s="35"/>
      <c r="E49" s="35"/>
      <c r="F49" s="35"/>
      <c r="G49" s="122" t="s">
        <v>71</v>
      </c>
      <c r="H49" s="122"/>
      <c r="I49" s="122"/>
      <c r="J49" s="122"/>
    </row>
    <row r="50" spans="1:10" s="11" customFormat="1" ht="21.75" customHeight="1" x14ac:dyDescent="0.25">
      <c r="B50" s="35"/>
      <c r="C50" s="35"/>
      <c r="D50" s="35"/>
      <c r="E50" s="35"/>
      <c r="F50" s="35"/>
      <c r="G50" s="35"/>
      <c r="H50" s="35"/>
      <c r="I50" s="35"/>
      <c r="J50" s="35"/>
    </row>
    <row r="51" spans="1:10" s="11" customFormat="1" ht="21.75" customHeight="1" x14ac:dyDescent="0.25">
      <c r="B51" s="35"/>
      <c r="C51" s="35"/>
      <c r="D51" s="35"/>
      <c r="E51" s="35"/>
      <c r="F51" s="35"/>
      <c r="G51" s="35"/>
      <c r="H51" s="35"/>
      <c r="I51" s="35"/>
      <c r="J51" s="27"/>
    </row>
    <row r="52" spans="1:10" s="11" customFormat="1" ht="21.7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27"/>
    </row>
    <row r="53" spans="1:10" x14ac:dyDescent="0.25">
      <c r="B53" s="35"/>
      <c r="C53" s="35" t="s">
        <v>74</v>
      </c>
      <c r="D53" s="2"/>
      <c r="G53" s="122" t="s">
        <v>72</v>
      </c>
      <c r="H53" s="122"/>
      <c r="I53" s="122"/>
      <c r="J53" s="122"/>
    </row>
  </sheetData>
  <mergeCells count="14">
    <mergeCell ref="F1:J1"/>
    <mergeCell ref="A1:D1"/>
    <mergeCell ref="G48:J48"/>
    <mergeCell ref="G49:J49"/>
    <mergeCell ref="G53:J53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1.1000000000000001" right="0.68" top="0.68" bottom="0.68" header="0.3" footer="0.3"/>
  <pageSetup paperSize="9" scale="87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opLeftCell="A16" workbookViewId="0">
      <selection activeCell="L2" sqref="L2"/>
    </sheetView>
  </sheetViews>
  <sheetFormatPr defaultRowHeight="16.5" x14ac:dyDescent="0.25"/>
  <cols>
    <col min="1" max="1" width="5.5" style="2" customWidth="1"/>
    <col min="2" max="2" width="16" style="2" customWidth="1"/>
    <col min="3" max="3" width="8.5" style="2" customWidth="1"/>
    <col min="4" max="4" width="6.875" style="27" customWidth="1"/>
    <col min="5" max="6" width="6.875" style="2" customWidth="1"/>
    <col min="7" max="7" width="7.75" style="2" customWidth="1"/>
    <col min="8" max="8" width="9.125" style="27" customWidth="1"/>
    <col min="9" max="9" width="12.125" style="2" customWidth="1"/>
    <col min="10" max="10" width="9.875" style="2" customWidth="1"/>
    <col min="11" max="16384" width="9" style="2"/>
  </cols>
  <sheetData>
    <row r="1" spans="1:10" ht="63.75" customHeight="1" x14ac:dyDescent="0.25">
      <c r="A1" s="144" t="s">
        <v>358</v>
      </c>
      <c r="B1" s="144"/>
      <c r="C1" s="144"/>
      <c r="D1" s="144"/>
      <c r="E1" s="44"/>
      <c r="F1" s="145" t="s">
        <v>10</v>
      </c>
      <c r="G1" s="145"/>
      <c r="H1" s="145"/>
      <c r="I1" s="145"/>
      <c r="J1" s="145"/>
    </row>
    <row r="2" spans="1:10" ht="64.5" customHeight="1" x14ac:dyDescent="0.25">
      <c r="A2" s="126" t="s">
        <v>201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23" t="s">
        <v>8</v>
      </c>
    </row>
    <row r="4" spans="1:10" s="3" customFormat="1" ht="20.2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42"/>
      <c r="I4" s="124"/>
      <c r="J4" s="124"/>
    </row>
    <row r="5" spans="1:10" ht="20.2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43"/>
      <c r="I5" s="125"/>
      <c r="J5" s="125"/>
    </row>
    <row r="6" spans="1:10" ht="20.25" customHeight="1" x14ac:dyDescent="0.25">
      <c r="A6" s="6">
        <v>1</v>
      </c>
      <c r="B6" s="16" t="s">
        <v>202</v>
      </c>
      <c r="C6" s="17" t="s">
        <v>20</v>
      </c>
      <c r="D6" s="26">
        <v>6.0240384615384608</v>
      </c>
      <c r="E6" s="24">
        <v>7</v>
      </c>
      <c r="F6" s="24">
        <v>5</v>
      </c>
      <c r="G6" s="24">
        <v>7</v>
      </c>
      <c r="H6" s="26">
        <f>(D6*3+E6+F6*2)/6</f>
        <v>5.8453525641025648</v>
      </c>
      <c r="I6" s="30" t="str">
        <f>IF(H6&lt;H6,"Kém",IF(H6&lt;4.95,"Yếu",IF(H6&lt;5.95,"Trung bình",IF(H6&lt;6.95,"TB.Khá",IF(H6&lt;7.95,"Khá","Giỏi")))))</f>
        <v>Trung bình</v>
      </c>
      <c r="J6" s="6"/>
    </row>
    <row r="7" spans="1:10" ht="20.25" customHeight="1" x14ac:dyDescent="0.25">
      <c r="A7" s="6">
        <v>2</v>
      </c>
      <c r="B7" s="16" t="s">
        <v>81</v>
      </c>
      <c r="C7" s="17" t="s">
        <v>22</v>
      </c>
      <c r="D7" s="26">
        <v>6.6413461538461531</v>
      </c>
      <c r="E7" s="24">
        <v>5</v>
      </c>
      <c r="F7" s="24">
        <v>8</v>
      </c>
      <c r="G7" s="6">
        <v>6.5</v>
      </c>
      <c r="H7" s="26">
        <f t="shared" ref="H7:H27" si="0">(D7*3+E7+F7*2)/6</f>
        <v>6.8206730769230761</v>
      </c>
      <c r="I7" s="30" t="str">
        <f t="shared" ref="I7:I27" si="1">IF(H7&lt;H7,"Kém",IF(H7&lt;4.95,"Yếu",IF(H7&lt;5.95,"Trung bình",IF(H7&lt;6.95,"TB.Khá",IF(H7&lt;7.95,"Khá","Giỏi")))))</f>
        <v>TB.Khá</v>
      </c>
      <c r="J7" s="6"/>
    </row>
    <row r="8" spans="1:10" ht="20.25" customHeight="1" x14ac:dyDescent="0.25">
      <c r="A8" s="6">
        <v>3</v>
      </c>
      <c r="B8" s="16" t="s">
        <v>203</v>
      </c>
      <c r="C8" s="17" t="s">
        <v>204</v>
      </c>
      <c r="D8" s="26">
        <v>5.6153846153846141</v>
      </c>
      <c r="E8" s="24">
        <v>6</v>
      </c>
      <c r="F8" s="24">
        <v>6</v>
      </c>
      <c r="G8" s="24">
        <v>7</v>
      </c>
      <c r="H8" s="26">
        <f t="shared" si="0"/>
        <v>5.8076923076923066</v>
      </c>
      <c r="I8" s="30" t="str">
        <f t="shared" si="1"/>
        <v>Trung bình</v>
      </c>
      <c r="J8" s="6"/>
    </row>
    <row r="9" spans="1:10" ht="20.25" customHeight="1" x14ac:dyDescent="0.25">
      <c r="A9" s="6">
        <v>4</v>
      </c>
      <c r="B9" s="16" t="s">
        <v>47</v>
      </c>
      <c r="C9" s="17" t="s">
        <v>192</v>
      </c>
      <c r="D9" s="26">
        <v>6.8817307692307672</v>
      </c>
      <c r="E9" s="24">
        <v>6.5</v>
      </c>
      <c r="F9" s="24">
        <v>7</v>
      </c>
      <c r="G9" s="24">
        <v>7</v>
      </c>
      <c r="H9" s="26">
        <f t="shared" si="0"/>
        <v>6.8575320512820497</v>
      </c>
      <c r="I9" s="30" t="str">
        <f t="shared" si="1"/>
        <v>TB.Khá</v>
      </c>
      <c r="J9" s="6"/>
    </row>
    <row r="10" spans="1:10" ht="20.25" customHeight="1" x14ac:dyDescent="0.25">
      <c r="A10" s="6">
        <v>5</v>
      </c>
      <c r="B10" s="16" t="s">
        <v>205</v>
      </c>
      <c r="C10" s="17" t="s">
        <v>35</v>
      </c>
      <c r="D10" s="26">
        <v>6.6721153846153847</v>
      </c>
      <c r="E10" s="24">
        <v>7</v>
      </c>
      <c r="F10" s="24">
        <v>8</v>
      </c>
      <c r="G10" s="24">
        <v>7</v>
      </c>
      <c r="H10" s="26">
        <f t="shared" si="0"/>
        <v>7.1693910256410263</v>
      </c>
      <c r="I10" s="30" t="str">
        <f t="shared" si="1"/>
        <v>Khá</v>
      </c>
      <c r="J10" s="6"/>
    </row>
    <row r="11" spans="1:10" ht="20.25" customHeight="1" x14ac:dyDescent="0.25">
      <c r="A11" s="6">
        <v>6</v>
      </c>
      <c r="B11" s="16" t="s">
        <v>206</v>
      </c>
      <c r="C11" s="17" t="s">
        <v>207</v>
      </c>
      <c r="D11" s="26">
        <v>6.9480769230769237</v>
      </c>
      <c r="E11" s="24">
        <v>7.5</v>
      </c>
      <c r="F11" s="24">
        <v>8</v>
      </c>
      <c r="G11" s="24">
        <v>7</v>
      </c>
      <c r="H11" s="26">
        <f t="shared" si="0"/>
        <v>7.3907051282051279</v>
      </c>
      <c r="I11" s="30" t="str">
        <f t="shared" si="1"/>
        <v>Khá</v>
      </c>
      <c r="J11" s="6"/>
    </row>
    <row r="12" spans="1:10" ht="20.25" customHeight="1" x14ac:dyDescent="0.25">
      <c r="A12" s="6">
        <v>7</v>
      </c>
      <c r="B12" s="16" t="s">
        <v>208</v>
      </c>
      <c r="C12" s="17" t="s">
        <v>207</v>
      </c>
      <c r="D12" s="26">
        <v>6.0913461538461542</v>
      </c>
      <c r="E12" s="24">
        <v>7</v>
      </c>
      <c r="F12" s="24">
        <v>6</v>
      </c>
      <c r="G12" s="24">
        <v>6.5</v>
      </c>
      <c r="H12" s="26">
        <f t="shared" si="0"/>
        <v>6.2123397435897445</v>
      </c>
      <c r="I12" s="30" t="str">
        <f t="shared" si="1"/>
        <v>TB.Khá</v>
      </c>
      <c r="J12" s="6"/>
    </row>
    <row r="13" spans="1:10" ht="20.25" customHeight="1" x14ac:dyDescent="0.25">
      <c r="A13" s="6">
        <v>8</v>
      </c>
      <c r="B13" s="16" t="s">
        <v>209</v>
      </c>
      <c r="C13" s="17" t="s">
        <v>115</v>
      </c>
      <c r="D13" s="26">
        <v>7.0548076923076923</v>
      </c>
      <c r="E13" s="24">
        <v>8</v>
      </c>
      <c r="F13" s="24">
        <v>8</v>
      </c>
      <c r="G13" s="24">
        <v>6.5</v>
      </c>
      <c r="H13" s="26">
        <f t="shared" si="0"/>
        <v>7.5274038461538462</v>
      </c>
      <c r="I13" s="30" t="str">
        <f t="shared" si="1"/>
        <v>Khá</v>
      </c>
      <c r="J13" s="6"/>
    </row>
    <row r="14" spans="1:10" ht="20.25" customHeight="1" x14ac:dyDescent="0.25">
      <c r="A14" s="6">
        <v>9</v>
      </c>
      <c r="B14" s="16" t="s">
        <v>210</v>
      </c>
      <c r="C14" s="17" t="s">
        <v>115</v>
      </c>
      <c r="D14" s="26">
        <v>6.4269230769230763</v>
      </c>
      <c r="E14" s="24">
        <v>6</v>
      </c>
      <c r="F14" s="24">
        <v>6</v>
      </c>
      <c r="G14" s="24">
        <v>6</v>
      </c>
      <c r="H14" s="26">
        <f t="shared" si="0"/>
        <v>6.2134615384615381</v>
      </c>
      <c r="I14" s="30" t="str">
        <f t="shared" si="1"/>
        <v>TB.Khá</v>
      </c>
      <c r="J14" s="6"/>
    </row>
    <row r="15" spans="1:10" ht="20.25" customHeight="1" x14ac:dyDescent="0.25">
      <c r="A15" s="6">
        <v>10</v>
      </c>
      <c r="B15" s="16" t="s">
        <v>48</v>
      </c>
      <c r="C15" s="17" t="s">
        <v>117</v>
      </c>
      <c r="D15" s="26">
        <v>6.3778846153846152</v>
      </c>
      <c r="E15" s="24">
        <v>5</v>
      </c>
      <c r="F15" s="24">
        <v>5</v>
      </c>
      <c r="G15" s="24">
        <v>6</v>
      </c>
      <c r="H15" s="26">
        <f t="shared" si="0"/>
        <v>5.688942307692308</v>
      </c>
      <c r="I15" s="30" t="str">
        <f t="shared" si="1"/>
        <v>Trung bình</v>
      </c>
      <c r="J15" s="6"/>
    </row>
    <row r="16" spans="1:10" ht="20.25" customHeight="1" x14ac:dyDescent="0.25">
      <c r="A16" s="6">
        <v>11</v>
      </c>
      <c r="B16" s="16" t="s">
        <v>211</v>
      </c>
      <c r="C16" s="17" t="s">
        <v>212</v>
      </c>
      <c r="D16" s="26">
        <v>6.4317307692307697</v>
      </c>
      <c r="E16" s="24">
        <v>5.5</v>
      </c>
      <c r="F16" s="24">
        <v>6.5</v>
      </c>
      <c r="G16" s="24">
        <v>6</v>
      </c>
      <c r="H16" s="26">
        <f t="shared" si="0"/>
        <v>6.2991987179487188</v>
      </c>
      <c r="I16" s="30" t="str">
        <f t="shared" si="1"/>
        <v>TB.Khá</v>
      </c>
      <c r="J16" s="6"/>
    </row>
    <row r="17" spans="1:15" ht="20.25" customHeight="1" x14ac:dyDescent="0.25">
      <c r="A17" s="6">
        <v>12</v>
      </c>
      <c r="B17" s="16" t="s">
        <v>213</v>
      </c>
      <c r="C17" s="17" t="s">
        <v>167</v>
      </c>
      <c r="D17" s="26">
        <v>5.6596153846153836</v>
      </c>
      <c r="E17" s="24">
        <v>5.5</v>
      </c>
      <c r="F17" s="24">
        <v>6</v>
      </c>
      <c r="G17" s="24">
        <v>6.5</v>
      </c>
      <c r="H17" s="26">
        <f t="shared" si="0"/>
        <v>5.7464743589743579</v>
      </c>
      <c r="I17" s="30" t="str">
        <f t="shared" si="1"/>
        <v>Trung bình</v>
      </c>
      <c r="J17" s="6"/>
    </row>
    <row r="18" spans="1:15" ht="20.25" customHeight="1" x14ac:dyDescent="0.25">
      <c r="A18" s="6">
        <v>13</v>
      </c>
      <c r="B18" s="16" t="s">
        <v>48</v>
      </c>
      <c r="C18" s="17" t="s">
        <v>198</v>
      </c>
      <c r="D18" s="26">
        <v>6.539423076923077</v>
      </c>
      <c r="E18" s="24">
        <v>5</v>
      </c>
      <c r="F18" s="24">
        <v>7.5</v>
      </c>
      <c r="G18" s="24">
        <v>6</v>
      </c>
      <c r="H18" s="26">
        <f t="shared" si="0"/>
        <v>6.6030448717948715</v>
      </c>
      <c r="I18" s="30" t="str">
        <f t="shared" si="1"/>
        <v>TB.Khá</v>
      </c>
      <c r="J18" s="6"/>
    </row>
    <row r="19" spans="1:15" ht="20.25" customHeight="1" x14ac:dyDescent="0.25">
      <c r="A19" s="6">
        <v>14</v>
      </c>
      <c r="B19" s="16" t="s">
        <v>214</v>
      </c>
      <c r="C19" s="17" t="s">
        <v>346</v>
      </c>
      <c r="D19" s="26">
        <v>6.2153846153846155</v>
      </c>
      <c r="E19" s="24">
        <v>6.5</v>
      </c>
      <c r="F19" s="24">
        <v>6</v>
      </c>
      <c r="G19" s="24">
        <v>7</v>
      </c>
      <c r="H19" s="26">
        <f t="shared" si="0"/>
        <v>6.1910256410256421</v>
      </c>
      <c r="I19" s="30" t="str">
        <f t="shared" si="1"/>
        <v>TB.Khá</v>
      </c>
      <c r="J19" s="6"/>
    </row>
    <row r="20" spans="1:15" ht="20.25" customHeight="1" x14ac:dyDescent="0.25">
      <c r="A20" s="6">
        <v>15</v>
      </c>
      <c r="B20" s="16" t="s">
        <v>81</v>
      </c>
      <c r="C20" s="17" t="s">
        <v>215</v>
      </c>
      <c r="D20" s="26">
        <v>7.593406593406594</v>
      </c>
      <c r="E20" s="24">
        <v>8</v>
      </c>
      <c r="F20" s="24">
        <v>9</v>
      </c>
      <c r="G20" s="24">
        <v>6</v>
      </c>
      <c r="H20" s="26">
        <f t="shared" si="0"/>
        <v>8.1300366300366296</v>
      </c>
      <c r="I20" s="30" t="str">
        <f t="shared" si="1"/>
        <v>Giỏi</v>
      </c>
      <c r="J20" s="6"/>
    </row>
    <row r="21" spans="1:15" ht="20.25" customHeight="1" x14ac:dyDescent="0.25">
      <c r="A21" s="6">
        <v>16</v>
      </c>
      <c r="B21" s="16" t="s">
        <v>216</v>
      </c>
      <c r="C21" s="17" t="s">
        <v>215</v>
      </c>
      <c r="D21" s="26">
        <v>7.4013736263736272</v>
      </c>
      <c r="E21" s="24">
        <v>7.5</v>
      </c>
      <c r="F21" s="24">
        <v>8.5</v>
      </c>
      <c r="G21" s="24">
        <v>6</v>
      </c>
      <c r="H21" s="26">
        <f t="shared" si="0"/>
        <v>7.7840201465201462</v>
      </c>
      <c r="I21" s="30" t="str">
        <f t="shared" si="1"/>
        <v>Khá</v>
      </c>
      <c r="J21" s="6"/>
    </row>
    <row r="22" spans="1:15" ht="20.25" customHeight="1" x14ac:dyDescent="0.25">
      <c r="A22" s="6">
        <v>17</v>
      </c>
      <c r="B22" s="16" t="s">
        <v>217</v>
      </c>
      <c r="C22" s="17" t="s">
        <v>215</v>
      </c>
      <c r="D22" s="26">
        <v>6.5041208791208796</v>
      </c>
      <c r="E22" s="24">
        <v>6</v>
      </c>
      <c r="F22" s="24">
        <v>5</v>
      </c>
      <c r="G22" s="24">
        <v>6</v>
      </c>
      <c r="H22" s="26">
        <f t="shared" si="0"/>
        <v>5.9187271062271067</v>
      </c>
      <c r="I22" s="30" t="str">
        <f t="shared" si="1"/>
        <v>Trung bình</v>
      </c>
      <c r="J22" s="6"/>
    </row>
    <row r="23" spans="1:15" ht="20.25" customHeight="1" x14ac:dyDescent="0.25">
      <c r="A23" s="6">
        <v>18</v>
      </c>
      <c r="B23" s="16" t="s">
        <v>51</v>
      </c>
      <c r="C23" s="17" t="s">
        <v>215</v>
      </c>
      <c r="D23" s="26">
        <v>6.7285714285714278</v>
      </c>
      <c r="E23" s="24">
        <v>8</v>
      </c>
      <c r="F23" s="24">
        <v>7</v>
      </c>
      <c r="G23" s="24">
        <v>6</v>
      </c>
      <c r="H23" s="26">
        <f t="shared" si="0"/>
        <v>7.0309523809523808</v>
      </c>
      <c r="I23" s="30" t="str">
        <f t="shared" si="1"/>
        <v>Khá</v>
      </c>
      <c r="J23" s="6"/>
    </row>
    <row r="24" spans="1:15" ht="20.25" customHeight="1" x14ac:dyDescent="0.25">
      <c r="A24" s="6">
        <v>19</v>
      </c>
      <c r="B24" s="16" t="s">
        <v>48</v>
      </c>
      <c r="C24" s="17" t="s">
        <v>215</v>
      </c>
      <c r="D24" s="26">
        <v>6.5289835164835166</v>
      </c>
      <c r="E24" s="24">
        <v>6</v>
      </c>
      <c r="F24" s="24">
        <v>8</v>
      </c>
      <c r="G24" s="24">
        <v>7</v>
      </c>
      <c r="H24" s="26">
        <f t="shared" si="0"/>
        <v>6.9311584249084248</v>
      </c>
      <c r="I24" s="30" t="str">
        <f t="shared" si="1"/>
        <v>TB.Khá</v>
      </c>
      <c r="J24" s="6"/>
    </row>
    <row r="25" spans="1:15" ht="20.25" customHeight="1" x14ac:dyDescent="0.25">
      <c r="A25" s="6">
        <v>20</v>
      </c>
      <c r="B25" s="16" t="s">
        <v>218</v>
      </c>
      <c r="C25" s="17" t="s">
        <v>215</v>
      </c>
      <c r="D25" s="26">
        <v>6.421153846153846</v>
      </c>
      <c r="E25" s="24">
        <v>7</v>
      </c>
      <c r="F25" s="24">
        <v>6</v>
      </c>
      <c r="G25" s="24">
        <v>6.5</v>
      </c>
      <c r="H25" s="26">
        <f t="shared" si="0"/>
        <v>6.37724358974359</v>
      </c>
      <c r="I25" s="30" t="str">
        <f t="shared" si="1"/>
        <v>TB.Khá</v>
      </c>
      <c r="J25" s="6"/>
    </row>
    <row r="26" spans="1:15" ht="20.25" customHeight="1" x14ac:dyDescent="0.25">
      <c r="A26" s="6">
        <v>21</v>
      </c>
      <c r="B26" s="16" t="s">
        <v>209</v>
      </c>
      <c r="C26" s="17" t="s">
        <v>182</v>
      </c>
      <c r="D26" s="26">
        <v>6.8034340659340646</v>
      </c>
      <c r="E26" s="24">
        <v>6</v>
      </c>
      <c r="F26" s="24">
        <v>7</v>
      </c>
      <c r="G26" s="24">
        <v>6</v>
      </c>
      <c r="H26" s="26">
        <f t="shared" si="0"/>
        <v>6.7350503663003662</v>
      </c>
      <c r="I26" s="30" t="str">
        <f t="shared" si="1"/>
        <v>TB.Khá</v>
      </c>
      <c r="J26" s="6"/>
    </row>
    <row r="27" spans="1:15" ht="20.25" customHeight="1" x14ac:dyDescent="0.25">
      <c r="A27" s="6">
        <v>22</v>
      </c>
      <c r="B27" s="16" t="s">
        <v>219</v>
      </c>
      <c r="C27" s="17" t="s">
        <v>182</v>
      </c>
      <c r="D27" s="26">
        <v>6.3548076923076922</v>
      </c>
      <c r="E27" s="24">
        <v>5</v>
      </c>
      <c r="F27" s="24">
        <v>7</v>
      </c>
      <c r="G27" s="24">
        <v>6</v>
      </c>
      <c r="H27" s="26">
        <f t="shared" si="0"/>
        <v>6.3440705128205126</v>
      </c>
      <c r="I27" s="30" t="str">
        <f t="shared" si="1"/>
        <v>TB.Khá</v>
      </c>
      <c r="J27" s="6"/>
    </row>
    <row r="28" spans="1:15" ht="20.25" customHeight="1" x14ac:dyDescent="0.25">
      <c r="B28" s="9" t="s">
        <v>65</v>
      </c>
      <c r="F28" s="9" t="s">
        <v>318</v>
      </c>
    </row>
    <row r="29" spans="1:15" ht="20.25" customHeight="1" x14ac:dyDescent="0.25">
      <c r="B29" s="9" t="s">
        <v>66</v>
      </c>
      <c r="F29" s="9" t="s">
        <v>319</v>
      </c>
    </row>
    <row r="30" spans="1:15" s="9" customFormat="1" ht="20.25" customHeight="1" x14ac:dyDescent="0.25">
      <c r="B30" s="10" t="s">
        <v>326</v>
      </c>
      <c r="F30" s="9" t="s">
        <v>334</v>
      </c>
      <c r="O30" s="28"/>
    </row>
    <row r="31" spans="1:15" s="9" customFormat="1" ht="20.25" customHeight="1" x14ac:dyDescent="0.25">
      <c r="B31" s="10" t="s">
        <v>328</v>
      </c>
      <c r="F31" s="9" t="s">
        <v>333</v>
      </c>
      <c r="O31" s="28"/>
    </row>
    <row r="32" spans="1:15" s="9" customFormat="1" ht="20.25" customHeight="1" x14ac:dyDescent="0.25">
      <c r="B32" s="10" t="s">
        <v>68</v>
      </c>
      <c r="F32" s="9" t="s">
        <v>359</v>
      </c>
      <c r="G32" s="10"/>
      <c r="O32" s="28"/>
    </row>
    <row r="33" spans="1:15" s="9" customFormat="1" ht="20.25" customHeight="1" x14ac:dyDescent="0.25">
      <c r="B33" s="10" t="s">
        <v>69</v>
      </c>
      <c r="F33" s="9" t="s">
        <v>333</v>
      </c>
      <c r="G33" s="10"/>
      <c r="O33" s="28"/>
    </row>
    <row r="34" spans="1:15" s="9" customFormat="1" ht="20.25" customHeight="1" x14ac:dyDescent="0.25">
      <c r="B34" s="2"/>
      <c r="C34" s="2"/>
      <c r="D34" s="27"/>
      <c r="G34" s="121" t="s">
        <v>75</v>
      </c>
      <c r="H34" s="121"/>
      <c r="I34" s="121"/>
      <c r="J34" s="121"/>
    </row>
    <row r="35" spans="1:15" s="11" customFormat="1" ht="20.25" customHeight="1" x14ac:dyDescent="0.25">
      <c r="A35" s="36"/>
      <c r="B35" s="37"/>
      <c r="C35" s="37" t="s">
        <v>73</v>
      </c>
      <c r="D35" s="37"/>
      <c r="E35" s="37"/>
      <c r="F35" s="37"/>
      <c r="G35" s="122" t="s">
        <v>71</v>
      </c>
      <c r="H35" s="122"/>
      <c r="I35" s="122"/>
      <c r="J35" s="122"/>
    </row>
    <row r="36" spans="1:15" s="11" customFormat="1" ht="20.2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5" s="11" customFormat="1" ht="20.2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27"/>
    </row>
    <row r="38" spans="1:15" s="11" customFormat="1" ht="20.2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27"/>
    </row>
    <row r="39" spans="1:15" s="11" customFormat="1" ht="20.25" customHeight="1" x14ac:dyDescent="0.25">
      <c r="A39" s="37"/>
      <c r="B39" s="37"/>
      <c r="C39" s="37" t="s">
        <v>74</v>
      </c>
      <c r="D39" s="2"/>
      <c r="E39" s="2"/>
      <c r="F39" s="2"/>
      <c r="G39" s="122" t="s">
        <v>72</v>
      </c>
      <c r="H39" s="122"/>
      <c r="I39" s="122"/>
      <c r="J39" s="122"/>
    </row>
    <row r="40" spans="1:15" x14ac:dyDescent="0.25">
      <c r="A40" s="37"/>
    </row>
  </sheetData>
  <mergeCells count="14">
    <mergeCell ref="F1:J1"/>
    <mergeCell ref="A1:D1"/>
    <mergeCell ref="G34:J34"/>
    <mergeCell ref="G35:J35"/>
    <mergeCell ref="G39:J39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1.1000000000000001" right="0.68" top="0.68" bottom="0.68" header="0.3" footer="0.3"/>
  <pageSetup paperSize="9" scale="86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opLeftCell="A13" workbookViewId="0">
      <selection activeCell="D30" sqref="D30"/>
    </sheetView>
  </sheetViews>
  <sheetFormatPr defaultRowHeight="16.5" x14ac:dyDescent="0.25"/>
  <cols>
    <col min="1" max="1" width="4.125" style="2" customWidth="1"/>
    <col min="2" max="2" width="17.75" style="2" customWidth="1"/>
    <col min="3" max="3" width="6.375" style="2" customWidth="1"/>
    <col min="4" max="4" width="6.875" style="27" customWidth="1"/>
    <col min="5" max="6" width="6.25" style="2" customWidth="1"/>
    <col min="7" max="7" width="7.75" style="2" customWidth="1"/>
    <col min="8" max="8" width="9.5" style="2" customWidth="1"/>
    <col min="9" max="9" width="13.375" style="2" customWidth="1"/>
    <col min="10" max="10" width="16.125" style="2" customWidth="1"/>
    <col min="11" max="16384" width="9" style="2"/>
  </cols>
  <sheetData>
    <row r="1" spans="1:10" ht="63.75" customHeight="1" x14ac:dyDescent="0.25">
      <c r="A1" s="147" t="s">
        <v>9</v>
      </c>
      <c r="B1" s="147"/>
      <c r="C1" s="147"/>
      <c r="D1" s="147"/>
      <c r="E1" s="147"/>
      <c r="F1" s="1"/>
      <c r="G1" s="145" t="s">
        <v>10</v>
      </c>
      <c r="H1" s="145"/>
      <c r="I1" s="145"/>
      <c r="J1" s="145"/>
    </row>
    <row r="2" spans="1:10" ht="64.5" customHeight="1" x14ac:dyDescent="0.25">
      <c r="A2" s="126" t="s">
        <v>220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23" t="s">
        <v>6</v>
      </c>
      <c r="I3" s="123" t="s">
        <v>7</v>
      </c>
      <c r="J3" s="123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24"/>
      <c r="I4" s="124"/>
      <c r="J4" s="124"/>
    </row>
    <row r="5" spans="1:10" ht="21.7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25"/>
      <c r="I5" s="125"/>
      <c r="J5" s="125"/>
    </row>
    <row r="6" spans="1:10" ht="23.25" customHeight="1" x14ac:dyDescent="0.25">
      <c r="A6" s="6">
        <v>1</v>
      </c>
      <c r="B6" s="18" t="s">
        <v>221</v>
      </c>
      <c r="C6" s="19" t="s">
        <v>78</v>
      </c>
      <c r="D6" s="26">
        <v>5.7932692307692308</v>
      </c>
      <c r="E6" s="24">
        <v>6.5</v>
      </c>
      <c r="F6" s="24">
        <v>6</v>
      </c>
      <c r="G6" s="24">
        <v>7</v>
      </c>
      <c r="H6" s="24">
        <f>(D6*3+E6+F6*2)/6</f>
        <v>5.9799679487179489</v>
      </c>
      <c r="I6" s="32" t="str">
        <f t="shared" ref="I6:I24" si="0">IF(H6&lt;3.95,"Kém",IF(H6&lt;4.95,"Yếu",IF(H6&lt;5.95,"Trung bình",IF(H6&lt;6.95,"TB.Khá",IF(H6&lt;7.95,"Khá","Giỏi")))))</f>
        <v>TB.Khá</v>
      </c>
      <c r="J6" s="6"/>
    </row>
    <row r="7" spans="1:10" ht="23.25" customHeight="1" x14ac:dyDescent="0.25">
      <c r="A7" s="6">
        <v>2</v>
      </c>
      <c r="B7" s="18" t="s">
        <v>222</v>
      </c>
      <c r="C7" s="19" t="s">
        <v>78</v>
      </c>
      <c r="D7" s="26">
        <v>7.3951923076923078</v>
      </c>
      <c r="E7" s="24">
        <v>8.5</v>
      </c>
      <c r="F7" s="24">
        <v>8</v>
      </c>
      <c r="G7" s="24">
        <v>7</v>
      </c>
      <c r="H7" s="24">
        <f t="shared" ref="H7:H24" si="1">(D7*3+E7+F7*2)/6</f>
        <v>7.7809294871794874</v>
      </c>
      <c r="I7" s="32" t="str">
        <f t="shared" si="0"/>
        <v>Khá</v>
      </c>
      <c r="J7" s="6"/>
    </row>
    <row r="8" spans="1:10" ht="23.25" customHeight="1" x14ac:dyDescent="0.25">
      <c r="A8" s="6">
        <v>3</v>
      </c>
      <c r="B8" s="18" t="s">
        <v>223</v>
      </c>
      <c r="C8" s="19" t="s">
        <v>78</v>
      </c>
      <c r="D8" s="26">
        <v>7.263461538461538</v>
      </c>
      <c r="E8" s="24">
        <v>8</v>
      </c>
      <c r="F8" s="24">
        <v>8</v>
      </c>
      <c r="G8" s="24">
        <v>7</v>
      </c>
      <c r="H8" s="24">
        <f t="shared" si="1"/>
        <v>7.6317307692307681</v>
      </c>
      <c r="I8" s="32" t="str">
        <f t="shared" si="0"/>
        <v>Khá</v>
      </c>
      <c r="J8" s="6"/>
    </row>
    <row r="9" spans="1:10" ht="23.25" customHeight="1" x14ac:dyDescent="0.25">
      <c r="A9" s="6">
        <v>4</v>
      </c>
      <c r="B9" s="18" t="s">
        <v>224</v>
      </c>
      <c r="C9" s="19" t="s">
        <v>225</v>
      </c>
      <c r="D9" s="26">
        <v>7.1817307692307679</v>
      </c>
      <c r="E9" s="24">
        <v>7</v>
      </c>
      <c r="F9" s="24">
        <v>7</v>
      </c>
      <c r="G9" s="24">
        <v>8</v>
      </c>
      <c r="H9" s="24">
        <f t="shared" si="1"/>
        <v>7.090865384615384</v>
      </c>
      <c r="I9" s="32" t="str">
        <f t="shared" si="0"/>
        <v>Khá</v>
      </c>
      <c r="J9" s="6"/>
    </row>
    <row r="10" spans="1:10" ht="23.25" customHeight="1" x14ac:dyDescent="0.25">
      <c r="A10" s="6">
        <v>5</v>
      </c>
      <c r="B10" s="18" t="s">
        <v>226</v>
      </c>
      <c r="C10" s="19" t="s">
        <v>227</v>
      </c>
      <c r="D10" s="26">
        <v>7.4365384615384622</v>
      </c>
      <c r="E10" s="24">
        <v>8</v>
      </c>
      <c r="F10" s="24">
        <v>7.5</v>
      </c>
      <c r="G10" s="24">
        <v>7</v>
      </c>
      <c r="H10" s="24">
        <f t="shared" si="1"/>
        <v>7.5516025641025637</v>
      </c>
      <c r="I10" s="32" t="str">
        <f t="shared" si="0"/>
        <v>Khá</v>
      </c>
      <c r="J10" s="6"/>
    </row>
    <row r="11" spans="1:10" ht="23.25" customHeight="1" x14ac:dyDescent="0.25">
      <c r="A11" s="6">
        <v>6</v>
      </c>
      <c r="B11" s="18" t="s">
        <v>228</v>
      </c>
      <c r="C11" s="19" t="s">
        <v>95</v>
      </c>
      <c r="D11" s="26">
        <v>7.2230769230769232</v>
      </c>
      <c r="E11" s="24">
        <v>9</v>
      </c>
      <c r="F11" s="24">
        <v>7.5</v>
      </c>
      <c r="G11" s="24">
        <v>8</v>
      </c>
      <c r="H11" s="24">
        <f t="shared" si="1"/>
        <v>7.6115384615384611</v>
      </c>
      <c r="I11" s="32" t="str">
        <f t="shared" si="0"/>
        <v>Khá</v>
      </c>
      <c r="J11" s="6"/>
    </row>
    <row r="12" spans="1:10" ht="23.25" customHeight="1" x14ac:dyDescent="0.25">
      <c r="A12" s="6">
        <v>7</v>
      </c>
      <c r="B12" s="18" t="s">
        <v>229</v>
      </c>
      <c r="C12" s="19" t="s">
        <v>30</v>
      </c>
      <c r="D12" s="26">
        <v>6.1355769230769246</v>
      </c>
      <c r="E12" s="24">
        <v>8</v>
      </c>
      <c r="F12" s="24">
        <v>5</v>
      </c>
      <c r="G12" s="24">
        <v>7</v>
      </c>
      <c r="H12" s="24">
        <f t="shared" si="1"/>
        <v>6.0677884615384627</v>
      </c>
      <c r="I12" s="32" t="str">
        <f t="shared" si="0"/>
        <v>TB.Khá</v>
      </c>
      <c r="J12" s="6"/>
    </row>
    <row r="13" spans="1:10" ht="23.25" customHeight="1" x14ac:dyDescent="0.25">
      <c r="A13" s="6">
        <v>8</v>
      </c>
      <c r="B13" s="18" t="s">
        <v>230</v>
      </c>
      <c r="C13" s="19" t="s">
        <v>231</v>
      </c>
      <c r="D13" s="26">
        <v>7.013461538461538</v>
      </c>
      <c r="E13" s="24">
        <v>7.5</v>
      </c>
      <c r="F13" s="24">
        <v>6</v>
      </c>
      <c r="G13" s="24">
        <v>7</v>
      </c>
      <c r="H13" s="24">
        <f t="shared" si="1"/>
        <v>6.7567307692307681</v>
      </c>
      <c r="I13" s="32" t="str">
        <f t="shared" si="0"/>
        <v>TB.Khá</v>
      </c>
      <c r="J13" s="6"/>
    </row>
    <row r="14" spans="1:10" ht="23.25" customHeight="1" x14ac:dyDescent="0.25">
      <c r="A14" s="6">
        <v>9</v>
      </c>
      <c r="B14" s="18" t="s">
        <v>47</v>
      </c>
      <c r="C14" s="19" t="s">
        <v>35</v>
      </c>
      <c r="D14" s="26">
        <v>6.8211538461538463</v>
      </c>
      <c r="E14" s="24">
        <v>7.5</v>
      </c>
      <c r="F14" s="24">
        <v>7.5</v>
      </c>
      <c r="G14" s="24">
        <v>7</v>
      </c>
      <c r="H14" s="24">
        <f t="shared" si="1"/>
        <v>7.1605769230769232</v>
      </c>
      <c r="I14" s="32" t="str">
        <f t="shared" si="0"/>
        <v>Khá</v>
      </c>
      <c r="J14" s="6"/>
    </row>
    <row r="15" spans="1:10" ht="23.25" customHeight="1" x14ac:dyDescent="0.25">
      <c r="A15" s="6">
        <v>10</v>
      </c>
      <c r="B15" s="18" t="s">
        <v>232</v>
      </c>
      <c r="C15" s="19" t="s">
        <v>233</v>
      </c>
      <c r="D15" s="26">
        <v>6.5557692307692301</v>
      </c>
      <c r="E15" s="24">
        <v>7.5</v>
      </c>
      <c r="F15" s="24">
        <v>6</v>
      </c>
      <c r="G15" s="24">
        <v>7</v>
      </c>
      <c r="H15" s="24">
        <f t="shared" si="1"/>
        <v>6.5278846153846146</v>
      </c>
      <c r="I15" s="32" t="str">
        <f t="shared" si="0"/>
        <v>TB.Khá</v>
      </c>
      <c r="J15" s="6"/>
    </row>
    <row r="16" spans="1:10" ht="23.25" customHeight="1" x14ac:dyDescent="0.25">
      <c r="A16" s="6">
        <v>11</v>
      </c>
      <c r="B16" s="18" t="s">
        <v>234</v>
      </c>
      <c r="C16" s="19" t="s">
        <v>235</v>
      </c>
      <c r="D16" s="26">
        <v>6.5365384615384619</v>
      </c>
      <c r="E16" s="24">
        <v>5.5</v>
      </c>
      <c r="F16" s="24">
        <v>6</v>
      </c>
      <c r="G16" s="24">
        <v>8</v>
      </c>
      <c r="H16" s="24">
        <f t="shared" si="1"/>
        <v>6.1849358974358966</v>
      </c>
      <c r="I16" s="32" t="str">
        <f t="shared" si="0"/>
        <v>TB.Khá</v>
      </c>
      <c r="J16" s="6"/>
    </row>
    <row r="17" spans="1:10" ht="23.25" customHeight="1" x14ac:dyDescent="0.25">
      <c r="A17" s="6">
        <v>12</v>
      </c>
      <c r="B17" s="18" t="s">
        <v>236</v>
      </c>
      <c r="C17" s="19" t="s">
        <v>237</v>
      </c>
      <c r="D17" s="26">
        <v>6.6461538461538456</v>
      </c>
      <c r="E17" s="24">
        <v>8</v>
      </c>
      <c r="F17" s="24">
        <v>8.5</v>
      </c>
      <c r="G17" s="24">
        <v>7</v>
      </c>
      <c r="H17" s="24">
        <f t="shared" si="1"/>
        <v>7.4897435897435898</v>
      </c>
      <c r="I17" s="32" t="str">
        <f t="shared" si="0"/>
        <v>Khá</v>
      </c>
      <c r="J17" s="6"/>
    </row>
    <row r="18" spans="1:10" ht="23.25" customHeight="1" x14ac:dyDescent="0.25">
      <c r="A18" s="6">
        <v>13</v>
      </c>
      <c r="B18" s="20" t="s">
        <v>238</v>
      </c>
      <c r="C18" s="21" t="s">
        <v>239</v>
      </c>
      <c r="D18" s="26">
        <v>6.9048076923076938</v>
      </c>
      <c r="E18" s="24">
        <v>7.5</v>
      </c>
      <c r="F18" s="24">
        <v>6.5</v>
      </c>
      <c r="G18" s="24">
        <v>7</v>
      </c>
      <c r="H18" s="24">
        <f t="shared" si="1"/>
        <v>6.8690705128205138</v>
      </c>
      <c r="I18" s="32" t="str">
        <f t="shared" si="0"/>
        <v>TB.Khá</v>
      </c>
      <c r="J18" s="6"/>
    </row>
    <row r="19" spans="1:10" ht="23.25" customHeight="1" x14ac:dyDescent="0.25">
      <c r="A19" s="6">
        <v>14</v>
      </c>
      <c r="B19" s="18" t="s">
        <v>190</v>
      </c>
      <c r="C19" s="19" t="s">
        <v>112</v>
      </c>
      <c r="D19" s="26">
        <v>6.9932692307692301</v>
      </c>
      <c r="E19" s="24">
        <v>7.5</v>
      </c>
      <c r="F19" s="24">
        <v>7</v>
      </c>
      <c r="G19" s="24">
        <v>8</v>
      </c>
      <c r="H19" s="24">
        <f t="shared" si="1"/>
        <v>7.0799679487179477</v>
      </c>
      <c r="I19" s="32" t="str">
        <f t="shared" si="0"/>
        <v>Khá</v>
      </c>
      <c r="J19" s="6"/>
    </row>
    <row r="20" spans="1:10" ht="23.25" customHeight="1" x14ac:dyDescent="0.25">
      <c r="A20" s="6">
        <v>15</v>
      </c>
      <c r="B20" s="18" t="s">
        <v>240</v>
      </c>
      <c r="C20" s="19" t="s">
        <v>119</v>
      </c>
      <c r="D20" s="26">
        <v>7.4490384615384642</v>
      </c>
      <c r="E20" s="24">
        <v>7.5</v>
      </c>
      <c r="F20" s="24">
        <v>9</v>
      </c>
      <c r="G20" s="24">
        <v>7</v>
      </c>
      <c r="H20" s="24">
        <f t="shared" si="1"/>
        <v>7.9745192307692321</v>
      </c>
      <c r="I20" s="32" t="str">
        <f t="shared" si="0"/>
        <v>Giỏi</v>
      </c>
      <c r="J20" s="6"/>
    </row>
    <row r="21" spans="1:10" ht="23.25" customHeight="1" x14ac:dyDescent="0.25">
      <c r="A21" s="6">
        <v>16</v>
      </c>
      <c r="B21" s="18" t="s">
        <v>48</v>
      </c>
      <c r="C21" s="19" t="s">
        <v>241</v>
      </c>
      <c r="D21" s="26">
        <v>6.4096153846153863</v>
      </c>
      <c r="E21" s="24">
        <v>8.5</v>
      </c>
      <c r="F21" s="24">
        <v>6</v>
      </c>
      <c r="G21" s="24">
        <v>7</v>
      </c>
      <c r="H21" s="24">
        <f t="shared" si="1"/>
        <v>6.6214743589743605</v>
      </c>
      <c r="I21" s="32" t="str">
        <f t="shared" si="0"/>
        <v>TB.Khá</v>
      </c>
      <c r="J21" s="6"/>
    </row>
    <row r="22" spans="1:10" ht="23.25" customHeight="1" x14ac:dyDescent="0.25">
      <c r="A22" s="6">
        <v>17</v>
      </c>
      <c r="B22" s="18" t="s">
        <v>242</v>
      </c>
      <c r="C22" s="19" t="s">
        <v>243</v>
      </c>
      <c r="D22" s="26">
        <v>6.828846153846154</v>
      </c>
      <c r="E22" s="24">
        <v>7</v>
      </c>
      <c r="F22" s="24">
        <v>6</v>
      </c>
      <c r="G22" s="24">
        <v>8</v>
      </c>
      <c r="H22" s="24">
        <f t="shared" si="1"/>
        <v>6.5810897435897431</v>
      </c>
      <c r="I22" s="32" t="str">
        <f t="shared" si="0"/>
        <v>TB.Khá</v>
      </c>
      <c r="J22" s="6"/>
    </row>
    <row r="23" spans="1:10" ht="23.25" customHeight="1" x14ac:dyDescent="0.25">
      <c r="A23" s="6">
        <v>18</v>
      </c>
      <c r="B23" s="22" t="s">
        <v>48</v>
      </c>
      <c r="C23" s="23" t="s">
        <v>60</v>
      </c>
      <c r="D23" s="26">
        <v>6.138461538461538</v>
      </c>
      <c r="E23" s="24">
        <v>6</v>
      </c>
      <c r="F23" s="24">
        <v>7.5</v>
      </c>
      <c r="G23" s="24">
        <v>6.5</v>
      </c>
      <c r="H23" s="24">
        <f t="shared" si="1"/>
        <v>6.5692307692307681</v>
      </c>
      <c r="I23" s="32" t="str">
        <f t="shared" si="0"/>
        <v>TB.Khá</v>
      </c>
      <c r="J23" s="6"/>
    </row>
    <row r="24" spans="1:10" ht="23.25" customHeight="1" x14ac:dyDescent="0.25">
      <c r="A24" s="6">
        <v>19</v>
      </c>
      <c r="B24" s="18" t="s">
        <v>234</v>
      </c>
      <c r="C24" s="19" t="s">
        <v>127</v>
      </c>
      <c r="D24" s="26">
        <v>6.8105769230769244</v>
      </c>
      <c r="E24" s="24">
        <v>8</v>
      </c>
      <c r="F24" s="24">
        <v>7.5</v>
      </c>
      <c r="G24" s="24">
        <v>7</v>
      </c>
      <c r="H24" s="24">
        <f t="shared" si="1"/>
        <v>7.2386217948717961</v>
      </c>
      <c r="I24" s="32" t="str">
        <f t="shared" si="0"/>
        <v>Khá</v>
      </c>
      <c r="J24" s="6"/>
    </row>
    <row r="25" spans="1:10" ht="21" customHeight="1" x14ac:dyDescent="0.25">
      <c r="B25" s="9" t="s">
        <v>65</v>
      </c>
      <c r="F25" s="9" t="s">
        <v>320</v>
      </c>
    </row>
    <row r="26" spans="1:10" ht="21" customHeight="1" x14ac:dyDescent="0.25">
      <c r="B26" s="9" t="s">
        <v>66</v>
      </c>
      <c r="F26" s="9" t="s">
        <v>321</v>
      </c>
    </row>
    <row r="27" spans="1:10" s="9" customFormat="1" ht="21" customHeight="1" x14ac:dyDescent="0.25">
      <c r="B27" s="10" t="s">
        <v>326</v>
      </c>
      <c r="D27" s="28"/>
      <c r="F27" s="9" t="s">
        <v>338</v>
      </c>
    </row>
    <row r="28" spans="1:10" s="9" customFormat="1" ht="21" customHeight="1" x14ac:dyDescent="0.25">
      <c r="B28" s="10" t="s">
        <v>328</v>
      </c>
      <c r="D28" s="28"/>
      <c r="F28" s="9" t="s">
        <v>337</v>
      </c>
    </row>
    <row r="29" spans="1:10" s="9" customFormat="1" ht="21" customHeight="1" x14ac:dyDescent="0.25">
      <c r="B29" s="10" t="s">
        <v>361</v>
      </c>
      <c r="D29" s="28"/>
      <c r="F29" s="9" t="s">
        <v>337</v>
      </c>
    </row>
    <row r="30" spans="1:10" ht="21" customHeight="1" x14ac:dyDescent="0.25">
      <c r="G30" s="121" t="s">
        <v>75</v>
      </c>
      <c r="H30" s="121"/>
      <c r="I30" s="121"/>
      <c r="J30" s="121"/>
    </row>
    <row r="31" spans="1:10" s="11" customFormat="1" ht="21" customHeight="1" x14ac:dyDescent="0.25">
      <c r="A31" s="122" t="s">
        <v>73</v>
      </c>
      <c r="B31" s="122"/>
      <c r="C31" s="122"/>
      <c r="D31" s="122"/>
      <c r="G31" s="122" t="s">
        <v>71</v>
      </c>
      <c r="H31" s="122"/>
      <c r="I31" s="122"/>
      <c r="J31" s="122"/>
    </row>
    <row r="32" spans="1:10" s="11" customFormat="1" ht="21" customHeight="1" x14ac:dyDescent="0.25">
      <c r="D32" s="27"/>
    </row>
    <row r="33" spans="1:10" s="11" customFormat="1" ht="21" customHeight="1" x14ac:dyDescent="0.25">
      <c r="D33" s="27"/>
    </row>
    <row r="34" spans="1:10" s="11" customFormat="1" ht="21" customHeight="1" x14ac:dyDescent="0.25">
      <c r="D34" s="27"/>
    </row>
    <row r="35" spans="1:10" s="11" customFormat="1" ht="21" customHeight="1" x14ac:dyDescent="0.25">
      <c r="A35" s="122" t="s">
        <v>74</v>
      </c>
      <c r="B35" s="122"/>
      <c r="C35" s="122"/>
      <c r="D35" s="122"/>
      <c r="G35" s="122" t="s">
        <v>72</v>
      </c>
      <c r="H35" s="122"/>
      <c r="I35" s="122"/>
      <c r="J35" s="122"/>
    </row>
  </sheetData>
  <mergeCells count="16">
    <mergeCell ref="G30:J30"/>
    <mergeCell ref="A31:D31"/>
    <mergeCell ref="G31:J31"/>
    <mergeCell ref="A35:D35"/>
    <mergeCell ref="G35:J35"/>
    <mergeCell ref="A1:E1"/>
    <mergeCell ref="G1:J1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0.43" right="0.2" top="0.31" bottom="0.24" header="0.3" footer="0.3"/>
  <pageSetup paperSize="9" scale="96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workbookViewId="0">
      <selection activeCell="N3" sqref="N3"/>
    </sheetView>
  </sheetViews>
  <sheetFormatPr defaultRowHeight="16.5" x14ac:dyDescent="0.25"/>
  <cols>
    <col min="1" max="1" width="4.625" style="2" customWidth="1"/>
    <col min="2" max="2" width="17.75" style="2" customWidth="1"/>
    <col min="3" max="3" width="7.125" style="2" customWidth="1"/>
    <col min="4" max="4" width="6.875" style="27" customWidth="1"/>
    <col min="5" max="6" width="6.25" style="2" customWidth="1"/>
    <col min="7" max="7" width="7.75" style="2" customWidth="1"/>
    <col min="8" max="8" width="8.75" style="27" customWidth="1"/>
    <col min="9" max="9" width="11.5" style="2" customWidth="1"/>
    <col min="10" max="10" width="10" style="2" customWidth="1"/>
    <col min="11" max="16384" width="9" style="2"/>
  </cols>
  <sheetData>
    <row r="1" spans="1:10" ht="63.75" customHeight="1" x14ac:dyDescent="0.25">
      <c r="A1" s="144" t="s">
        <v>358</v>
      </c>
      <c r="B1" s="144"/>
      <c r="C1" s="144"/>
      <c r="D1" s="144"/>
      <c r="E1" s="44"/>
      <c r="F1" s="146" t="s">
        <v>10</v>
      </c>
      <c r="G1" s="146"/>
      <c r="H1" s="146"/>
      <c r="I1" s="146"/>
      <c r="J1" s="146"/>
    </row>
    <row r="2" spans="1:10" ht="64.5" customHeight="1" x14ac:dyDescent="0.25">
      <c r="A2" s="126" t="s">
        <v>244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2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23" t="s">
        <v>8</v>
      </c>
    </row>
    <row r="4" spans="1:10" s="3" customFormat="1" ht="21.75" customHeight="1" x14ac:dyDescent="0.25">
      <c r="A4" s="124"/>
      <c r="B4" s="134"/>
      <c r="C4" s="135"/>
      <c r="D4" s="129"/>
      <c r="E4" s="5" t="s">
        <v>3</v>
      </c>
      <c r="F4" s="5" t="s">
        <v>4</v>
      </c>
      <c r="G4" s="139"/>
      <c r="H4" s="142"/>
      <c r="I4" s="124"/>
      <c r="J4" s="124"/>
    </row>
    <row r="5" spans="1:10" ht="21.75" customHeight="1" x14ac:dyDescent="0.25">
      <c r="A5" s="125"/>
      <c r="B5" s="136"/>
      <c r="C5" s="137"/>
      <c r="D5" s="29">
        <v>3</v>
      </c>
      <c r="E5" s="6">
        <v>1</v>
      </c>
      <c r="F5" s="6">
        <v>2</v>
      </c>
      <c r="G5" s="140"/>
      <c r="H5" s="143"/>
      <c r="I5" s="125"/>
      <c r="J5" s="125"/>
    </row>
    <row r="6" spans="1:10" ht="23.25" customHeight="1" x14ac:dyDescent="0.25">
      <c r="A6" s="6">
        <v>1</v>
      </c>
      <c r="B6" s="18" t="s">
        <v>245</v>
      </c>
      <c r="C6" s="19" t="s">
        <v>78</v>
      </c>
      <c r="D6" s="26">
        <v>5.796153846153846</v>
      </c>
      <c r="E6" s="24">
        <v>5</v>
      </c>
      <c r="F6" s="24">
        <v>5</v>
      </c>
      <c r="G6" s="24">
        <v>7</v>
      </c>
      <c r="H6" s="26">
        <f>(D6*3+E6+F6*2)/6</f>
        <v>5.3980769230769239</v>
      </c>
      <c r="I6" s="30" t="str">
        <f t="shared" ref="I6:I24" si="0">IF(H6&lt;3.95,"Kém",IF(H6&lt;4.95,"Yếu",IF(H6&lt;5.95,"Trung bình",IF(H6&lt;6.95,"TB.Khá",IF(H6&lt;7.95,"Khá","Giỏi")))))</f>
        <v>Trung bình</v>
      </c>
      <c r="J6" s="6"/>
    </row>
    <row r="7" spans="1:10" ht="23.25" customHeight="1" x14ac:dyDescent="0.25">
      <c r="A7" s="6">
        <v>2</v>
      </c>
      <c r="B7" s="18" t="s">
        <v>44</v>
      </c>
      <c r="C7" s="19" t="s">
        <v>26</v>
      </c>
      <c r="D7" s="26">
        <v>6.2951923076923082</v>
      </c>
      <c r="E7" s="24">
        <v>7</v>
      </c>
      <c r="F7" s="24">
        <v>7</v>
      </c>
      <c r="G7" s="24">
        <v>6.5</v>
      </c>
      <c r="H7" s="26">
        <f t="shared" ref="H7:H24" si="1">(D7*3+E7+F7*2)/6</f>
        <v>6.6475961538461545</v>
      </c>
      <c r="I7" s="30" t="str">
        <f t="shared" si="0"/>
        <v>TB.Khá</v>
      </c>
      <c r="J7" s="6"/>
    </row>
    <row r="8" spans="1:10" ht="23.25" customHeight="1" x14ac:dyDescent="0.25">
      <c r="A8" s="6">
        <v>3</v>
      </c>
      <c r="B8" s="18" t="s">
        <v>345</v>
      </c>
      <c r="C8" s="19" t="s">
        <v>104</v>
      </c>
      <c r="D8" s="26">
        <v>5.7711538461538456</v>
      </c>
      <c r="E8" s="24">
        <v>6</v>
      </c>
      <c r="F8" s="24">
        <v>5</v>
      </c>
      <c r="G8" s="24">
        <v>6</v>
      </c>
      <c r="H8" s="26">
        <f t="shared" si="1"/>
        <v>5.5522435897435898</v>
      </c>
      <c r="I8" s="30" t="str">
        <f t="shared" si="0"/>
        <v>Trung bình</v>
      </c>
      <c r="J8" s="6"/>
    </row>
    <row r="9" spans="1:10" ht="23.25" customHeight="1" x14ac:dyDescent="0.25">
      <c r="A9" s="6">
        <v>4</v>
      </c>
      <c r="B9" s="18" t="s">
        <v>246</v>
      </c>
      <c r="C9" s="19" t="s">
        <v>35</v>
      </c>
      <c r="D9" s="26">
        <v>5.4163461538461535</v>
      </c>
      <c r="E9" s="24">
        <v>5</v>
      </c>
      <c r="F9" s="24">
        <v>5</v>
      </c>
      <c r="G9" s="24">
        <v>6</v>
      </c>
      <c r="H9" s="26">
        <f t="shared" si="1"/>
        <v>5.2081730769230772</v>
      </c>
      <c r="I9" s="30" t="str">
        <f t="shared" si="0"/>
        <v>Trung bình</v>
      </c>
      <c r="J9" s="6"/>
    </row>
    <row r="10" spans="1:10" ht="23.25" customHeight="1" x14ac:dyDescent="0.25">
      <c r="A10" s="6">
        <v>5</v>
      </c>
      <c r="B10" s="18" t="s">
        <v>247</v>
      </c>
      <c r="C10" s="19" t="s">
        <v>248</v>
      </c>
      <c r="D10" s="26">
        <v>6.7375000000000007</v>
      </c>
      <c r="E10" s="24">
        <v>7</v>
      </c>
      <c r="F10" s="24">
        <v>5</v>
      </c>
      <c r="G10" s="24">
        <v>7</v>
      </c>
      <c r="H10" s="26">
        <f t="shared" si="1"/>
        <v>6.2020833333333343</v>
      </c>
      <c r="I10" s="30" t="str">
        <f t="shared" si="0"/>
        <v>TB.Khá</v>
      </c>
      <c r="J10" s="6"/>
    </row>
    <row r="11" spans="1:10" ht="23.25" customHeight="1" x14ac:dyDescent="0.25">
      <c r="A11" s="6">
        <v>6</v>
      </c>
      <c r="B11" s="18" t="s">
        <v>249</v>
      </c>
      <c r="C11" s="19" t="s">
        <v>250</v>
      </c>
      <c r="D11" s="26">
        <v>6.5269230769230768</v>
      </c>
      <c r="E11" s="24">
        <v>6</v>
      </c>
      <c r="F11" s="24">
        <v>6</v>
      </c>
      <c r="G11" s="24">
        <v>7</v>
      </c>
      <c r="H11" s="26">
        <f t="shared" si="1"/>
        <v>6.2634615384615389</v>
      </c>
      <c r="I11" s="30" t="str">
        <f t="shared" si="0"/>
        <v>TB.Khá</v>
      </c>
      <c r="J11" s="6"/>
    </row>
    <row r="12" spans="1:10" ht="23.25" customHeight="1" x14ac:dyDescent="0.25">
      <c r="A12" s="6">
        <v>7</v>
      </c>
      <c r="B12" s="18" t="s">
        <v>187</v>
      </c>
      <c r="C12" s="19" t="s">
        <v>237</v>
      </c>
      <c r="D12" s="26">
        <v>7.5394230769230761</v>
      </c>
      <c r="E12" s="24">
        <v>8</v>
      </c>
      <c r="F12" s="24">
        <v>9</v>
      </c>
      <c r="G12" s="24">
        <v>6.5</v>
      </c>
      <c r="H12" s="26">
        <f t="shared" si="1"/>
        <v>8.1030448717948715</v>
      </c>
      <c r="I12" s="30" t="str">
        <f t="shared" si="0"/>
        <v>Giỏi</v>
      </c>
      <c r="J12" s="6"/>
    </row>
    <row r="13" spans="1:10" ht="23.25" customHeight="1" x14ac:dyDescent="0.25">
      <c r="A13" s="6">
        <v>8</v>
      </c>
      <c r="B13" s="18" t="s">
        <v>251</v>
      </c>
      <c r="C13" s="19" t="s">
        <v>112</v>
      </c>
      <c r="D13" s="26">
        <v>7.5067307692307699</v>
      </c>
      <c r="E13" s="24">
        <v>8</v>
      </c>
      <c r="F13" s="24">
        <v>8</v>
      </c>
      <c r="G13" s="24">
        <v>6.5</v>
      </c>
      <c r="H13" s="26">
        <f t="shared" si="1"/>
        <v>7.7533653846153854</v>
      </c>
      <c r="I13" s="30" t="str">
        <f t="shared" si="0"/>
        <v>Khá</v>
      </c>
      <c r="J13" s="6"/>
    </row>
    <row r="14" spans="1:10" ht="23.25" customHeight="1" x14ac:dyDescent="0.25">
      <c r="A14" s="6">
        <v>9</v>
      </c>
      <c r="B14" s="18" t="s">
        <v>252</v>
      </c>
      <c r="C14" s="19" t="s">
        <v>253</v>
      </c>
      <c r="D14" s="26">
        <v>6.8432692307692315</v>
      </c>
      <c r="E14" s="24">
        <v>7</v>
      </c>
      <c r="F14" s="24">
        <v>7</v>
      </c>
      <c r="G14" s="24">
        <v>7</v>
      </c>
      <c r="H14" s="26">
        <f t="shared" si="1"/>
        <v>6.9216346153846162</v>
      </c>
      <c r="I14" s="30" t="str">
        <f t="shared" si="0"/>
        <v>TB.Khá</v>
      </c>
      <c r="J14" s="6"/>
    </row>
    <row r="15" spans="1:10" ht="23.25" customHeight="1" x14ac:dyDescent="0.25">
      <c r="A15" s="6">
        <v>10</v>
      </c>
      <c r="B15" s="18" t="s">
        <v>254</v>
      </c>
      <c r="C15" s="19" t="s">
        <v>255</v>
      </c>
      <c r="D15" s="26">
        <v>6.7201923076923071</v>
      </c>
      <c r="E15" s="24">
        <v>7</v>
      </c>
      <c r="F15" s="24">
        <v>7</v>
      </c>
      <c r="G15" s="24">
        <v>7</v>
      </c>
      <c r="H15" s="26">
        <f t="shared" si="1"/>
        <v>6.8600961538461531</v>
      </c>
      <c r="I15" s="30" t="str">
        <f t="shared" si="0"/>
        <v>TB.Khá</v>
      </c>
      <c r="J15" s="6"/>
    </row>
    <row r="16" spans="1:10" ht="23.25" customHeight="1" x14ac:dyDescent="0.25">
      <c r="A16" s="6">
        <v>11</v>
      </c>
      <c r="B16" s="18" t="s">
        <v>256</v>
      </c>
      <c r="C16" s="19" t="s">
        <v>195</v>
      </c>
      <c r="D16" s="26">
        <v>5.6788461538461537</v>
      </c>
      <c r="E16" s="24">
        <v>6</v>
      </c>
      <c r="F16" s="24">
        <v>5</v>
      </c>
      <c r="G16" s="24">
        <v>7</v>
      </c>
      <c r="H16" s="26">
        <f t="shared" si="1"/>
        <v>5.5060897435897438</v>
      </c>
      <c r="I16" s="30" t="str">
        <f t="shared" si="0"/>
        <v>Trung bình</v>
      </c>
      <c r="J16" s="6"/>
    </row>
    <row r="17" spans="1:13" ht="23.25" customHeight="1" x14ac:dyDescent="0.25">
      <c r="A17" s="6">
        <v>12</v>
      </c>
      <c r="B17" s="18" t="s">
        <v>257</v>
      </c>
      <c r="C17" s="19" t="s">
        <v>258</v>
      </c>
      <c r="D17" s="26">
        <v>6.9403846153846143</v>
      </c>
      <c r="E17" s="24">
        <v>8</v>
      </c>
      <c r="F17" s="24">
        <v>8</v>
      </c>
      <c r="G17" s="24">
        <v>6.5</v>
      </c>
      <c r="H17" s="26">
        <f t="shared" si="1"/>
        <v>7.4701923076923071</v>
      </c>
      <c r="I17" s="30" t="str">
        <f t="shared" si="0"/>
        <v>Khá</v>
      </c>
      <c r="J17" s="6"/>
    </row>
    <row r="18" spans="1:13" ht="23.25" customHeight="1" x14ac:dyDescent="0.25">
      <c r="A18" s="6">
        <v>13</v>
      </c>
      <c r="B18" s="18" t="s">
        <v>47</v>
      </c>
      <c r="C18" s="19" t="s">
        <v>259</v>
      </c>
      <c r="D18" s="26">
        <v>5.8375000000000012</v>
      </c>
      <c r="E18" s="24">
        <v>7</v>
      </c>
      <c r="F18" s="24">
        <v>5</v>
      </c>
      <c r="G18" s="24">
        <v>6</v>
      </c>
      <c r="H18" s="26">
        <f t="shared" si="1"/>
        <v>5.7520833333333341</v>
      </c>
      <c r="I18" s="30" t="str">
        <f t="shared" si="0"/>
        <v>Trung bình</v>
      </c>
      <c r="J18" s="6"/>
    </row>
    <row r="19" spans="1:13" ht="23.25" customHeight="1" x14ac:dyDescent="0.25">
      <c r="A19" s="6">
        <v>14</v>
      </c>
      <c r="B19" s="18" t="s">
        <v>260</v>
      </c>
      <c r="C19" s="19" t="s">
        <v>123</v>
      </c>
      <c r="D19" s="26">
        <v>6.786538461538461</v>
      </c>
      <c r="E19" s="24">
        <v>7</v>
      </c>
      <c r="F19" s="24">
        <v>7</v>
      </c>
      <c r="G19" s="24">
        <v>7</v>
      </c>
      <c r="H19" s="26">
        <f t="shared" si="1"/>
        <v>6.8932692307692305</v>
      </c>
      <c r="I19" s="30" t="str">
        <f t="shared" si="0"/>
        <v>TB.Khá</v>
      </c>
      <c r="J19" s="6"/>
    </row>
    <row r="20" spans="1:13" ht="23.25" customHeight="1" x14ac:dyDescent="0.25">
      <c r="A20" s="6">
        <v>15</v>
      </c>
      <c r="B20" s="18" t="s">
        <v>261</v>
      </c>
      <c r="C20" s="19" t="s">
        <v>178</v>
      </c>
      <c r="D20" s="26">
        <v>6.9269230769230781</v>
      </c>
      <c r="E20" s="24">
        <v>7</v>
      </c>
      <c r="F20" s="24">
        <v>8</v>
      </c>
      <c r="G20" s="24">
        <v>6.5</v>
      </c>
      <c r="H20" s="26">
        <f t="shared" si="1"/>
        <v>7.296794871794873</v>
      </c>
      <c r="I20" s="30" t="str">
        <f t="shared" si="0"/>
        <v>Khá</v>
      </c>
      <c r="J20" s="6"/>
    </row>
    <row r="21" spans="1:13" ht="23.25" customHeight="1" x14ac:dyDescent="0.25">
      <c r="A21" s="6">
        <v>16</v>
      </c>
      <c r="B21" s="18" t="s">
        <v>262</v>
      </c>
      <c r="C21" s="19" t="s">
        <v>243</v>
      </c>
      <c r="D21" s="26">
        <v>6.6605769230769223</v>
      </c>
      <c r="E21" s="24">
        <v>8</v>
      </c>
      <c r="F21" s="24">
        <v>6</v>
      </c>
      <c r="G21" s="24">
        <v>7</v>
      </c>
      <c r="H21" s="26">
        <f t="shared" si="1"/>
        <v>6.6636217948717942</v>
      </c>
      <c r="I21" s="30" t="str">
        <f t="shared" si="0"/>
        <v>TB.Khá</v>
      </c>
      <c r="J21" s="6"/>
    </row>
    <row r="22" spans="1:13" ht="23.25" customHeight="1" x14ac:dyDescent="0.25">
      <c r="A22" s="6">
        <v>17</v>
      </c>
      <c r="B22" s="18" t="s">
        <v>263</v>
      </c>
      <c r="C22" s="19" t="s">
        <v>264</v>
      </c>
      <c r="D22" s="26">
        <v>7.2807692307692315</v>
      </c>
      <c r="E22" s="24">
        <v>7</v>
      </c>
      <c r="F22" s="24">
        <v>7</v>
      </c>
      <c r="G22" s="24">
        <v>6</v>
      </c>
      <c r="H22" s="26">
        <f t="shared" si="1"/>
        <v>7.1403846153846162</v>
      </c>
      <c r="I22" s="30" t="str">
        <f t="shared" si="0"/>
        <v>Khá</v>
      </c>
      <c r="J22" s="6"/>
    </row>
    <row r="23" spans="1:13" ht="23.25" customHeight="1" x14ac:dyDescent="0.25">
      <c r="A23" s="6">
        <v>18</v>
      </c>
      <c r="B23" s="18" t="s">
        <v>25</v>
      </c>
      <c r="C23" s="19" t="s">
        <v>265</v>
      </c>
      <c r="D23" s="26">
        <v>5.854807692307693</v>
      </c>
      <c r="E23" s="24">
        <v>7</v>
      </c>
      <c r="F23" s="24">
        <v>6</v>
      </c>
      <c r="G23" s="24">
        <v>7</v>
      </c>
      <c r="H23" s="26">
        <f t="shared" si="1"/>
        <v>6.0940705128205126</v>
      </c>
      <c r="I23" s="30" t="str">
        <f t="shared" si="0"/>
        <v>TB.Khá</v>
      </c>
      <c r="J23" s="6"/>
    </row>
    <row r="24" spans="1:13" ht="23.25" customHeight="1" x14ac:dyDescent="0.25">
      <c r="A24" s="6">
        <v>19</v>
      </c>
      <c r="B24" s="18" t="s">
        <v>266</v>
      </c>
      <c r="C24" s="19" t="s">
        <v>267</v>
      </c>
      <c r="D24" s="26">
        <v>6.4028846153846155</v>
      </c>
      <c r="E24" s="24">
        <v>8</v>
      </c>
      <c r="F24" s="24">
        <v>8</v>
      </c>
      <c r="G24" s="24">
        <v>7</v>
      </c>
      <c r="H24" s="26">
        <f t="shared" si="1"/>
        <v>7.2014423076923082</v>
      </c>
      <c r="I24" s="30" t="str">
        <f t="shared" si="0"/>
        <v>Khá</v>
      </c>
      <c r="J24" s="6"/>
    </row>
    <row r="25" spans="1:13" ht="20.25" customHeight="1" x14ac:dyDescent="0.25">
      <c r="B25" s="9" t="s">
        <v>65</v>
      </c>
      <c r="F25" s="9" t="s">
        <v>320</v>
      </c>
    </row>
    <row r="26" spans="1:13" ht="20.25" customHeight="1" x14ac:dyDescent="0.25">
      <c r="B26" s="9" t="s">
        <v>66</v>
      </c>
      <c r="F26" s="9" t="s">
        <v>321</v>
      </c>
    </row>
    <row r="27" spans="1:13" s="9" customFormat="1" ht="20.25" customHeight="1" x14ac:dyDescent="0.25">
      <c r="B27" s="10" t="s">
        <v>326</v>
      </c>
      <c r="F27" s="9" t="s">
        <v>336</v>
      </c>
      <c r="M27" s="28"/>
    </row>
    <row r="28" spans="1:13" s="9" customFormat="1" ht="20.25" customHeight="1" x14ac:dyDescent="0.25">
      <c r="B28" s="10" t="s">
        <v>328</v>
      </c>
      <c r="F28" s="9" t="s">
        <v>339</v>
      </c>
      <c r="M28" s="28"/>
    </row>
    <row r="29" spans="1:13" s="9" customFormat="1" ht="20.25" customHeight="1" x14ac:dyDescent="0.25">
      <c r="B29" s="10" t="s">
        <v>68</v>
      </c>
      <c r="D29" s="28"/>
      <c r="F29" s="9" t="s">
        <v>340</v>
      </c>
      <c r="G29" s="10"/>
      <c r="I29" s="28"/>
      <c r="M29" s="28"/>
    </row>
    <row r="30" spans="1:13" s="9" customFormat="1" ht="20.25" customHeight="1" x14ac:dyDescent="0.25">
      <c r="B30" s="10" t="s">
        <v>69</v>
      </c>
      <c r="D30" s="28"/>
      <c r="F30" s="9" t="s">
        <v>339</v>
      </c>
      <c r="G30" s="10"/>
      <c r="I30" s="28"/>
      <c r="M30" s="28"/>
    </row>
    <row r="31" spans="1:13" s="9" customFormat="1" ht="20.25" customHeight="1" x14ac:dyDescent="0.25">
      <c r="B31" s="2"/>
      <c r="C31" s="2"/>
      <c r="D31" s="27"/>
      <c r="G31" s="121" t="s">
        <v>75</v>
      </c>
      <c r="H31" s="121"/>
      <c r="I31" s="121"/>
      <c r="J31" s="121"/>
    </row>
    <row r="32" spans="1:13" s="11" customFormat="1" ht="20.25" customHeight="1" x14ac:dyDescent="0.25">
      <c r="A32" s="36"/>
      <c r="B32" s="37"/>
      <c r="C32" s="37" t="s">
        <v>73</v>
      </c>
      <c r="D32" s="37"/>
      <c r="E32" s="37"/>
      <c r="F32" s="37"/>
      <c r="G32" s="122" t="s">
        <v>71</v>
      </c>
      <c r="H32" s="122"/>
      <c r="I32" s="122"/>
      <c r="J32" s="122"/>
    </row>
    <row r="33" spans="1:10" s="11" customFormat="1" ht="20.2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s="11" customFormat="1" ht="20.2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27"/>
    </row>
    <row r="35" spans="1:10" s="11" customFormat="1" ht="20.2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27"/>
    </row>
    <row r="36" spans="1:10" s="11" customFormat="1" ht="20.25" customHeight="1" x14ac:dyDescent="0.25">
      <c r="A36" s="37"/>
      <c r="B36" s="37"/>
      <c r="C36" s="37" t="s">
        <v>74</v>
      </c>
      <c r="D36" s="2"/>
      <c r="E36" s="2"/>
      <c r="F36" s="2"/>
      <c r="G36" s="122" t="s">
        <v>72</v>
      </c>
      <c r="H36" s="122"/>
      <c r="I36" s="122"/>
      <c r="J36" s="122"/>
    </row>
    <row r="37" spans="1:10" x14ac:dyDescent="0.25">
      <c r="A37" s="37"/>
    </row>
  </sheetData>
  <mergeCells count="14">
    <mergeCell ref="F1:J1"/>
    <mergeCell ref="A1:D1"/>
    <mergeCell ref="G31:J31"/>
    <mergeCell ref="G32:J32"/>
    <mergeCell ref="G36:J36"/>
    <mergeCell ref="A2:J2"/>
    <mergeCell ref="A3:A5"/>
    <mergeCell ref="B3:C5"/>
    <mergeCell ref="D3:D4"/>
    <mergeCell ref="E3:F3"/>
    <mergeCell ref="G3:G5"/>
    <mergeCell ref="H3:H5"/>
    <mergeCell ref="I3:I5"/>
    <mergeCell ref="J3:J5"/>
  </mergeCells>
  <pageMargins left="1.1000000000000001" right="0.68" top="0.68" bottom="0.51" header="0.3" footer="0.3"/>
  <pageSetup paperSize="9" scale="89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workbookViewId="0">
      <selection activeCell="E41" sqref="E41"/>
    </sheetView>
  </sheetViews>
  <sheetFormatPr defaultRowHeight="16.5" x14ac:dyDescent="0.25"/>
  <cols>
    <col min="1" max="1" width="4.125" style="2" customWidth="1"/>
    <col min="2" max="2" width="17.75" style="2" customWidth="1"/>
    <col min="3" max="3" width="6.375" style="2" customWidth="1"/>
    <col min="4" max="4" width="6.875" style="2" customWidth="1"/>
    <col min="5" max="6" width="6.25" style="2" customWidth="1"/>
    <col min="7" max="7" width="7.75" style="2" customWidth="1"/>
    <col min="8" max="8" width="9.5" style="27" customWidth="1"/>
    <col min="9" max="9" width="12.5" style="2" customWidth="1"/>
    <col min="10" max="10" width="9.625" style="2" customWidth="1"/>
    <col min="11" max="16384" width="9" style="2"/>
  </cols>
  <sheetData>
    <row r="1" spans="1:10" ht="63.75" customHeight="1" x14ac:dyDescent="0.25">
      <c r="A1" s="147" t="s">
        <v>9</v>
      </c>
      <c r="B1" s="147"/>
      <c r="C1" s="147"/>
      <c r="D1" s="147"/>
      <c r="E1" s="147"/>
      <c r="F1" s="145" t="s">
        <v>10</v>
      </c>
      <c r="G1" s="145"/>
      <c r="H1" s="145"/>
      <c r="I1" s="145"/>
      <c r="J1" s="145"/>
    </row>
    <row r="2" spans="1:10" ht="51.75" customHeight="1" x14ac:dyDescent="0.25">
      <c r="A2" s="126" t="s">
        <v>287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38" t="s">
        <v>2</v>
      </c>
      <c r="E3" s="130" t="s">
        <v>12</v>
      </c>
      <c r="F3" s="131"/>
      <c r="G3" s="138" t="s">
        <v>5</v>
      </c>
      <c r="H3" s="141" t="s">
        <v>6</v>
      </c>
      <c r="I3" s="123" t="s">
        <v>7</v>
      </c>
      <c r="J3" s="123" t="s">
        <v>8</v>
      </c>
    </row>
    <row r="4" spans="1:10" s="3" customFormat="1" ht="21" customHeight="1" x14ac:dyDescent="0.25">
      <c r="A4" s="124"/>
      <c r="B4" s="134"/>
      <c r="C4" s="135"/>
      <c r="D4" s="140"/>
      <c r="E4" s="5" t="s">
        <v>3</v>
      </c>
      <c r="F4" s="5" t="s">
        <v>4</v>
      </c>
      <c r="G4" s="139"/>
      <c r="H4" s="142"/>
      <c r="I4" s="124"/>
      <c r="J4" s="124"/>
    </row>
    <row r="5" spans="1:10" ht="17.25" customHeight="1" x14ac:dyDescent="0.25">
      <c r="A5" s="125"/>
      <c r="B5" s="136"/>
      <c r="C5" s="137"/>
      <c r="D5" s="6">
        <v>3</v>
      </c>
      <c r="E5" s="6">
        <v>1</v>
      </c>
      <c r="F5" s="6">
        <v>2</v>
      </c>
      <c r="G5" s="140"/>
      <c r="H5" s="143"/>
      <c r="I5" s="125"/>
      <c r="J5" s="125"/>
    </row>
    <row r="6" spans="1:10" ht="20.25" customHeight="1" x14ac:dyDescent="0.25">
      <c r="A6" s="6">
        <v>1</v>
      </c>
      <c r="B6" s="22" t="s">
        <v>288</v>
      </c>
      <c r="C6" s="23" t="s">
        <v>18</v>
      </c>
      <c r="D6" s="26">
        <v>6.1538461538461524</v>
      </c>
      <c r="E6" s="24">
        <v>6</v>
      </c>
      <c r="F6" s="24">
        <v>7</v>
      </c>
      <c r="G6" s="24">
        <v>7</v>
      </c>
      <c r="H6" s="26">
        <f>(D6*3+E6+F6*2)/6</f>
        <v>6.4102564102564088</v>
      </c>
      <c r="I6" s="30" t="str">
        <f>IF(H6&lt;H6,"Kém",IF(H6&lt;4.95,"Yếu",IF(H6&lt;5.95,"Trung bình",IF(H6&lt;6.95,"TB.Khá",IF(H6&lt;7.95,"Khá","Giỏi")))))</f>
        <v>TB.Khá</v>
      </c>
      <c r="J6" s="6"/>
    </row>
    <row r="7" spans="1:10" ht="20.25" customHeight="1" x14ac:dyDescent="0.25">
      <c r="A7" s="6">
        <v>2</v>
      </c>
      <c r="B7" s="22" t="s">
        <v>289</v>
      </c>
      <c r="C7" s="23" t="s">
        <v>290</v>
      </c>
      <c r="D7" s="26">
        <v>7.1932692307692303</v>
      </c>
      <c r="E7" s="24">
        <v>6</v>
      </c>
      <c r="F7" s="24">
        <v>7</v>
      </c>
      <c r="G7" s="24">
        <v>7</v>
      </c>
      <c r="H7" s="26">
        <f t="shared" ref="H7:H28" si="0">(D7*3+E7+F7*2)/6</f>
        <v>6.9299679487179482</v>
      </c>
      <c r="I7" s="30" t="str">
        <f t="shared" ref="I7:I28" si="1">IF(H7&lt;H7,"Kém",IF(H7&lt;4.95,"Yếu",IF(H7&lt;5.95,"Trung bình",IF(H7&lt;6.95,"TB.Khá",IF(H7&lt;7.95,"Khá","Giỏi")))))</f>
        <v>TB.Khá</v>
      </c>
      <c r="J7" s="6"/>
    </row>
    <row r="8" spans="1:10" ht="20.25" customHeight="1" x14ac:dyDescent="0.25">
      <c r="A8" s="6">
        <v>3</v>
      </c>
      <c r="B8" s="22" t="s">
        <v>150</v>
      </c>
      <c r="C8" s="23" t="s">
        <v>145</v>
      </c>
      <c r="D8" s="26">
        <v>7.1557692307692315</v>
      </c>
      <c r="E8" s="24">
        <v>6</v>
      </c>
      <c r="F8" s="24">
        <v>6</v>
      </c>
      <c r="G8" s="24">
        <v>7</v>
      </c>
      <c r="H8" s="26">
        <f t="shared" si="0"/>
        <v>6.5778846153846162</v>
      </c>
      <c r="I8" s="30" t="str">
        <f t="shared" si="1"/>
        <v>TB.Khá</v>
      </c>
      <c r="J8" s="6"/>
    </row>
    <row r="9" spans="1:10" ht="20.25" customHeight="1" x14ac:dyDescent="0.25">
      <c r="A9" s="6">
        <v>4</v>
      </c>
      <c r="B9" s="22" t="s">
        <v>291</v>
      </c>
      <c r="C9" s="23" t="s">
        <v>30</v>
      </c>
      <c r="D9" s="26">
        <v>6.3317307692307692</v>
      </c>
      <c r="E9" s="24">
        <v>6</v>
      </c>
      <c r="F9" s="24">
        <v>7</v>
      </c>
      <c r="G9" s="24">
        <v>7</v>
      </c>
      <c r="H9" s="26">
        <f t="shared" si="0"/>
        <v>6.4991987179487181</v>
      </c>
      <c r="I9" s="30" t="str">
        <f t="shared" si="1"/>
        <v>TB.Khá</v>
      </c>
      <c r="J9" s="6"/>
    </row>
    <row r="10" spans="1:10" ht="20.25" customHeight="1" x14ac:dyDescent="0.25">
      <c r="A10" s="6">
        <v>5</v>
      </c>
      <c r="B10" s="22" t="s">
        <v>292</v>
      </c>
      <c r="C10" s="23" t="s">
        <v>154</v>
      </c>
      <c r="D10" s="26">
        <v>5.6451923076923078</v>
      </c>
      <c r="E10" s="24">
        <v>5</v>
      </c>
      <c r="F10" s="24">
        <v>5</v>
      </c>
      <c r="G10" s="24">
        <v>5</v>
      </c>
      <c r="H10" s="26">
        <f t="shared" si="0"/>
        <v>5.3225961538461535</v>
      </c>
      <c r="I10" s="30" t="str">
        <f t="shared" si="1"/>
        <v>Trung bình</v>
      </c>
      <c r="J10" s="6"/>
    </row>
    <row r="11" spans="1:10" ht="20.25" customHeight="1" x14ac:dyDescent="0.25">
      <c r="A11" s="6">
        <v>6</v>
      </c>
      <c r="B11" s="22" t="s">
        <v>293</v>
      </c>
      <c r="C11" s="23" t="s">
        <v>294</v>
      </c>
      <c r="D11" s="26">
        <v>7.289423076923077</v>
      </c>
      <c r="E11" s="24">
        <v>7</v>
      </c>
      <c r="F11" s="24">
        <v>8</v>
      </c>
      <c r="G11" s="24">
        <v>8</v>
      </c>
      <c r="H11" s="26">
        <f t="shared" si="0"/>
        <v>7.4780448717948715</v>
      </c>
      <c r="I11" s="30" t="str">
        <f t="shared" si="1"/>
        <v>Khá</v>
      </c>
      <c r="J11" s="6"/>
    </row>
    <row r="12" spans="1:10" ht="20.25" customHeight="1" x14ac:dyDescent="0.25">
      <c r="A12" s="6">
        <v>7</v>
      </c>
      <c r="B12" s="22" t="s">
        <v>107</v>
      </c>
      <c r="C12" s="23" t="s">
        <v>104</v>
      </c>
      <c r="D12" s="26">
        <v>6.2932692307692308</v>
      </c>
      <c r="E12" s="24">
        <v>6</v>
      </c>
      <c r="F12" s="24">
        <v>6</v>
      </c>
      <c r="G12" s="24">
        <v>6</v>
      </c>
      <c r="H12" s="26">
        <f t="shared" si="0"/>
        <v>6.1466346153846159</v>
      </c>
      <c r="I12" s="30" t="str">
        <f t="shared" si="1"/>
        <v>TB.Khá</v>
      </c>
      <c r="J12" s="6"/>
    </row>
    <row r="13" spans="1:10" ht="20.25" customHeight="1" x14ac:dyDescent="0.25">
      <c r="A13" s="6">
        <v>8</v>
      </c>
      <c r="B13" s="22" t="s">
        <v>97</v>
      </c>
      <c r="C13" s="23" t="s">
        <v>295</v>
      </c>
      <c r="D13" s="26">
        <v>6.6798076923076914</v>
      </c>
      <c r="E13" s="24">
        <v>6</v>
      </c>
      <c r="F13" s="24">
        <v>6</v>
      </c>
      <c r="G13" s="24">
        <v>7</v>
      </c>
      <c r="H13" s="26">
        <f t="shared" si="0"/>
        <v>6.3399038461538453</v>
      </c>
      <c r="I13" s="30" t="str">
        <f t="shared" si="1"/>
        <v>TB.Khá</v>
      </c>
      <c r="J13" s="6"/>
    </row>
    <row r="14" spans="1:10" ht="20.25" customHeight="1" x14ac:dyDescent="0.25">
      <c r="A14" s="6">
        <v>9</v>
      </c>
      <c r="B14" s="22" t="s">
        <v>296</v>
      </c>
      <c r="C14" s="23" t="s">
        <v>297</v>
      </c>
      <c r="D14" s="26">
        <v>6.8211538461538472</v>
      </c>
      <c r="E14" s="24">
        <v>7</v>
      </c>
      <c r="F14" s="24">
        <v>7</v>
      </c>
      <c r="G14" s="24">
        <v>7</v>
      </c>
      <c r="H14" s="26">
        <f t="shared" si="0"/>
        <v>6.9105769230769241</v>
      </c>
      <c r="I14" s="30" t="str">
        <f t="shared" si="1"/>
        <v>TB.Khá</v>
      </c>
      <c r="J14" s="6"/>
    </row>
    <row r="15" spans="1:10" ht="20.25" customHeight="1" x14ac:dyDescent="0.25">
      <c r="A15" s="6">
        <v>10</v>
      </c>
      <c r="B15" s="22" t="s">
        <v>150</v>
      </c>
      <c r="C15" s="23" t="s">
        <v>298</v>
      </c>
      <c r="D15" s="26">
        <v>6.9423076923076925</v>
      </c>
      <c r="E15" s="24">
        <v>6</v>
      </c>
      <c r="F15" s="24">
        <v>7</v>
      </c>
      <c r="G15" s="24">
        <v>7</v>
      </c>
      <c r="H15" s="26">
        <f t="shared" si="0"/>
        <v>6.8044871794871797</v>
      </c>
      <c r="I15" s="30" t="str">
        <f t="shared" si="1"/>
        <v>TB.Khá</v>
      </c>
      <c r="J15" s="6"/>
    </row>
    <row r="16" spans="1:10" ht="20.25" customHeight="1" x14ac:dyDescent="0.25">
      <c r="A16" s="6">
        <v>11</v>
      </c>
      <c r="B16" s="22" t="s">
        <v>299</v>
      </c>
      <c r="C16" s="23" t="s">
        <v>237</v>
      </c>
      <c r="D16" s="26">
        <v>6.5471153846153847</v>
      </c>
      <c r="E16" s="24">
        <v>7</v>
      </c>
      <c r="F16" s="24">
        <v>6</v>
      </c>
      <c r="G16" s="24">
        <v>7</v>
      </c>
      <c r="H16" s="26">
        <f t="shared" si="0"/>
        <v>6.4402243589743593</v>
      </c>
      <c r="I16" s="30" t="str">
        <f t="shared" si="1"/>
        <v>TB.Khá</v>
      </c>
      <c r="J16" s="6"/>
    </row>
    <row r="17" spans="1:15" ht="20.25" customHeight="1" x14ac:dyDescent="0.25">
      <c r="A17" s="6">
        <v>12</v>
      </c>
      <c r="B17" s="22" t="s">
        <v>300</v>
      </c>
      <c r="C17" s="23" t="s">
        <v>301</v>
      </c>
      <c r="D17" s="26">
        <v>6.3586538461538478</v>
      </c>
      <c r="E17" s="24">
        <v>7</v>
      </c>
      <c r="F17" s="24">
        <v>7</v>
      </c>
      <c r="G17" s="24">
        <v>7</v>
      </c>
      <c r="H17" s="26">
        <f t="shared" si="0"/>
        <v>6.6793269230769239</v>
      </c>
      <c r="I17" s="30" t="str">
        <f t="shared" si="1"/>
        <v>TB.Khá</v>
      </c>
      <c r="J17" s="6"/>
    </row>
    <row r="18" spans="1:15" ht="20.25" customHeight="1" x14ac:dyDescent="0.25">
      <c r="A18" s="6">
        <v>13</v>
      </c>
      <c r="B18" s="22" t="s">
        <v>302</v>
      </c>
      <c r="C18" s="23" t="s">
        <v>162</v>
      </c>
      <c r="D18" s="26">
        <v>6.5605769230769235</v>
      </c>
      <c r="E18" s="24">
        <v>7</v>
      </c>
      <c r="F18" s="24">
        <v>6</v>
      </c>
      <c r="G18" s="24">
        <v>7</v>
      </c>
      <c r="H18" s="26">
        <f t="shared" si="0"/>
        <v>6.4469551282051283</v>
      </c>
      <c r="I18" s="30" t="str">
        <f t="shared" si="1"/>
        <v>TB.Khá</v>
      </c>
      <c r="J18" s="6"/>
    </row>
    <row r="19" spans="1:15" ht="20.25" customHeight="1" x14ac:dyDescent="0.25">
      <c r="A19" s="6">
        <v>14</v>
      </c>
      <c r="B19" s="22" t="s">
        <v>97</v>
      </c>
      <c r="C19" s="23" t="s">
        <v>239</v>
      </c>
      <c r="D19" s="26">
        <v>6.3403846153846155</v>
      </c>
      <c r="E19" s="24">
        <v>8</v>
      </c>
      <c r="F19" s="24">
        <v>6</v>
      </c>
      <c r="G19" s="24">
        <v>7</v>
      </c>
      <c r="H19" s="26">
        <f t="shared" si="0"/>
        <v>6.5035256410256421</v>
      </c>
      <c r="I19" s="30" t="str">
        <f t="shared" si="1"/>
        <v>TB.Khá</v>
      </c>
      <c r="J19" s="6"/>
    </row>
    <row r="20" spans="1:15" ht="20.25" customHeight="1" x14ac:dyDescent="0.25">
      <c r="A20" s="6">
        <v>15</v>
      </c>
      <c r="B20" s="22" t="s">
        <v>266</v>
      </c>
      <c r="C20" s="23" t="s">
        <v>115</v>
      </c>
      <c r="D20" s="26">
        <v>6.1317307692307699</v>
      </c>
      <c r="E20" s="24">
        <v>6</v>
      </c>
      <c r="F20" s="24">
        <v>6</v>
      </c>
      <c r="G20" s="24">
        <v>7</v>
      </c>
      <c r="H20" s="26">
        <f t="shared" si="0"/>
        <v>6.0658653846153854</v>
      </c>
      <c r="I20" s="30" t="str">
        <f t="shared" si="1"/>
        <v>TB.Khá</v>
      </c>
      <c r="J20" s="6"/>
    </row>
    <row r="21" spans="1:15" ht="20.25" customHeight="1" x14ac:dyDescent="0.25">
      <c r="A21" s="6">
        <v>16</v>
      </c>
      <c r="B21" s="22" t="s">
        <v>303</v>
      </c>
      <c r="C21" s="23" t="s">
        <v>258</v>
      </c>
      <c r="D21" s="26">
        <v>6.0019230769230765</v>
      </c>
      <c r="E21" s="24">
        <v>5</v>
      </c>
      <c r="F21" s="24">
        <v>6</v>
      </c>
      <c r="G21" s="24">
        <v>6</v>
      </c>
      <c r="H21" s="26">
        <f t="shared" si="0"/>
        <v>5.8342948717948717</v>
      </c>
      <c r="I21" s="30" t="str">
        <f t="shared" si="1"/>
        <v>Trung bình</v>
      </c>
      <c r="J21" s="6"/>
    </row>
    <row r="22" spans="1:15" ht="20.25" customHeight="1" x14ac:dyDescent="0.25">
      <c r="A22" s="6">
        <v>17</v>
      </c>
      <c r="B22" s="22" t="s">
        <v>304</v>
      </c>
      <c r="C22" s="23" t="s">
        <v>258</v>
      </c>
      <c r="D22" s="26">
        <v>6.5278846153846155</v>
      </c>
      <c r="E22" s="24">
        <v>7</v>
      </c>
      <c r="F22" s="24">
        <v>6</v>
      </c>
      <c r="G22" s="24">
        <v>7</v>
      </c>
      <c r="H22" s="26">
        <f t="shared" si="0"/>
        <v>6.4306089743589752</v>
      </c>
      <c r="I22" s="30" t="str">
        <f t="shared" si="1"/>
        <v>TB.Khá</v>
      </c>
      <c r="J22" s="6"/>
    </row>
    <row r="23" spans="1:15" ht="20.25" customHeight="1" x14ac:dyDescent="0.25">
      <c r="A23" s="6">
        <v>18</v>
      </c>
      <c r="B23" s="22" t="s">
        <v>48</v>
      </c>
      <c r="C23" s="23" t="s">
        <v>305</v>
      </c>
      <c r="D23" s="26">
        <v>6.8730769230769226</v>
      </c>
      <c r="E23" s="24">
        <v>7</v>
      </c>
      <c r="F23" s="24">
        <v>8</v>
      </c>
      <c r="G23" s="24">
        <v>7</v>
      </c>
      <c r="H23" s="26">
        <f t="shared" si="0"/>
        <v>7.2698717948717944</v>
      </c>
      <c r="I23" s="30" t="str">
        <f t="shared" si="1"/>
        <v>Khá</v>
      </c>
      <c r="J23" s="6"/>
    </row>
    <row r="24" spans="1:15" ht="20.25" customHeight="1" x14ac:dyDescent="0.25">
      <c r="A24" s="6">
        <v>19</v>
      </c>
      <c r="B24" s="22" t="s">
        <v>306</v>
      </c>
      <c r="C24" s="23" t="s">
        <v>121</v>
      </c>
      <c r="D24" s="26">
        <v>7.502884615384616</v>
      </c>
      <c r="E24" s="24">
        <v>7</v>
      </c>
      <c r="F24" s="24">
        <v>8</v>
      </c>
      <c r="G24" s="24">
        <v>7</v>
      </c>
      <c r="H24" s="26">
        <f t="shared" si="0"/>
        <v>7.5847756410256411</v>
      </c>
      <c r="I24" s="30" t="str">
        <f t="shared" si="1"/>
        <v>Khá</v>
      </c>
      <c r="J24" s="6"/>
    </row>
    <row r="25" spans="1:15" ht="20.25" customHeight="1" x14ac:dyDescent="0.25">
      <c r="A25" s="6">
        <v>20</v>
      </c>
      <c r="B25" s="22" t="s">
        <v>307</v>
      </c>
      <c r="C25" s="23" t="s">
        <v>178</v>
      </c>
      <c r="D25" s="26">
        <v>5.9913461538461537</v>
      </c>
      <c r="E25" s="24">
        <v>5</v>
      </c>
      <c r="F25" s="24">
        <v>6</v>
      </c>
      <c r="G25" s="24">
        <v>6</v>
      </c>
      <c r="H25" s="26">
        <f t="shared" si="0"/>
        <v>5.8290064102564108</v>
      </c>
      <c r="I25" s="30" t="str">
        <f t="shared" si="1"/>
        <v>Trung bình</v>
      </c>
      <c r="J25" s="6"/>
    </row>
    <row r="26" spans="1:15" ht="20.25" customHeight="1" x14ac:dyDescent="0.25">
      <c r="A26" s="6">
        <v>21</v>
      </c>
      <c r="B26" s="22" t="s">
        <v>307</v>
      </c>
      <c r="C26" s="23" t="s">
        <v>308</v>
      </c>
      <c r="D26" s="26">
        <v>6.0932692307692315</v>
      </c>
      <c r="E26" s="24">
        <v>7</v>
      </c>
      <c r="F26" s="24">
        <v>6</v>
      </c>
      <c r="G26" s="24">
        <v>7</v>
      </c>
      <c r="H26" s="26">
        <f t="shared" si="0"/>
        <v>6.2133012820512832</v>
      </c>
      <c r="I26" s="30" t="str">
        <f t="shared" si="1"/>
        <v>TB.Khá</v>
      </c>
      <c r="J26" s="6"/>
    </row>
    <row r="27" spans="1:15" ht="20.25" customHeight="1" x14ac:dyDescent="0.25">
      <c r="A27" s="6">
        <v>22</v>
      </c>
      <c r="B27" s="22" t="s">
        <v>309</v>
      </c>
      <c r="C27" s="23" t="s">
        <v>130</v>
      </c>
      <c r="D27" s="26">
        <v>5.9807692307692308</v>
      </c>
      <c r="E27" s="24">
        <v>7</v>
      </c>
      <c r="F27" s="24">
        <v>6</v>
      </c>
      <c r="G27" s="24">
        <v>7</v>
      </c>
      <c r="H27" s="26">
        <f t="shared" si="0"/>
        <v>6.1570512820512819</v>
      </c>
      <c r="I27" s="30" t="str">
        <f t="shared" si="1"/>
        <v>TB.Khá</v>
      </c>
      <c r="J27" s="6"/>
    </row>
    <row r="28" spans="1:15" ht="20.25" customHeight="1" x14ac:dyDescent="0.25">
      <c r="A28" s="6">
        <v>23</v>
      </c>
      <c r="B28" s="22" t="s">
        <v>310</v>
      </c>
      <c r="C28" s="23" t="s">
        <v>311</v>
      </c>
      <c r="D28" s="26">
        <v>7.3461538461538458</v>
      </c>
      <c r="E28" s="24">
        <v>7</v>
      </c>
      <c r="F28" s="24">
        <v>8</v>
      </c>
      <c r="G28" s="24">
        <v>7</v>
      </c>
      <c r="H28" s="26">
        <f t="shared" si="0"/>
        <v>7.5064102564102555</v>
      </c>
      <c r="I28" s="30" t="str">
        <f t="shared" si="1"/>
        <v>Khá</v>
      </c>
      <c r="J28" s="6"/>
    </row>
    <row r="29" spans="1:15" ht="20.25" customHeight="1" x14ac:dyDescent="0.25">
      <c r="B29" s="9" t="s">
        <v>65</v>
      </c>
      <c r="D29" s="27"/>
      <c r="F29" s="9" t="s">
        <v>342</v>
      </c>
    </row>
    <row r="30" spans="1:15" ht="20.25" customHeight="1" x14ac:dyDescent="0.25">
      <c r="B30" s="9" t="s">
        <v>66</v>
      </c>
      <c r="D30" s="27"/>
      <c r="F30" s="9" t="s">
        <v>347</v>
      </c>
    </row>
    <row r="31" spans="1:15" s="9" customFormat="1" ht="20.25" customHeight="1" x14ac:dyDescent="0.25">
      <c r="B31" s="10" t="s">
        <v>328</v>
      </c>
      <c r="F31" s="9" t="s">
        <v>348</v>
      </c>
      <c r="K31" s="28"/>
      <c r="O31" s="28"/>
    </row>
    <row r="32" spans="1:15" s="9" customFormat="1" ht="20.25" customHeight="1" x14ac:dyDescent="0.25">
      <c r="B32" s="10" t="s">
        <v>68</v>
      </c>
      <c r="F32" s="9" t="s">
        <v>349</v>
      </c>
      <c r="K32" s="28"/>
    </row>
    <row r="33" spans="1:11" s="9" customFormat="1" ht="20.25" customHeight="1" x14ac:dyDescent="0.25">
      <c r="B33" s="10" t="s">
        <v>335</v>
      </c>
      <c r="C33" s="28"/>
      <c r="F33" s="9" t="s">
        <v>350</v>
      </c>
      <c r="G33" s="10"/>
      <c r="H33" s="28"/>
      <c r="K33" s="28"/>
    </row>
    <row r="34" spans="1:11" s="9" customFormat="1" ht="20.25" customHeight="1" x14ac:dyDescent="0.25">
      <c r="B34" s="2"/>
      <c r="C34" s="2"/>
      <c r="D34" s="27"/>
      <c r="G34" s="43" t="s">
        <v>75</v>
      </c>
      <c r="H34" s="43"/>
      <c r="I34" s="43"/>
      <c r="J34" s="43"/>
    </row>
    <row r="35" spans="1:11" s="11" customFormat="1" ht="20.25" customHeight="1" x14ac:dyDescent="0.25">
      <c r="A35" s="122" t="s">
        <v>73</v>
      </c>
      <c r="B35" s="122"/>
      <c r="C35" s="122"/>
      <c r="D35" s="122"/>
      <c r="E35" s="37"/>
      <c r="F35" s="37"/>
      <c r="G35" s="122" t="s">
        <v>71</v>
      </c>
      <c r="H35" s="122"/>
      <c r="I35" s="122"/>
      <c r="J35" s="122"/>
    </row>
    <row r="36" spans="1:11" s="39" customFormat="1" ht="20.25" customHeight="1" x14ac:dyDescent="0.25">
      <c r="A36" s="38"/>
      <c r="J36" s="38"/>
    </row>
    <row r="37" spans="1:11" s="11" customFormat="1" ht="20.2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1" s="11" customFormat="1" ht="20.2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27"/>
    </row>
    <row r="39" spans="1:11" s="11" customFormat="1" ht="20.25" customHeight="1" x14ac:dyDescent="0.25">
      <c r="A39" s="122" t="s">
        <v>74</v>
      </c>
      <c r="B39" s="122"/>
      <c r="C39" s="122"/>
      <c r="D39" s="122"/>
      <c r="E39" s="37"/>
      <c r="F39" s="37"/>
      <c r="G39" s="122" t="s">
        <v>72</v>
      </c>
      <c r="H39" s="122"/>
      <c r="I39" s="122"/>
      <c r="J39" s="122"/>
    </row>
    <row r="40" spans="1:11" x14ac:dyDescent="0.25">
      <c r="A40" s="37"/>
    </row>
    <row r="41" spans="1:11" x14ac:dyDescent="0.25">
      <c r="A41" s="37"/>
    </row>
  </sheetData>
  <mergeCells count="15">
    <mergeCell ref="G35:J35"/>
    <mergeCell ref="G39:J39"/>
    <mergeCell ref="A35:D35"/>
    <mergeCell ref="A39:D39"/>
    <mergeCell ref="A1:E1"/>
    <mergeCell ref="A2:J2"/>
    <mergeCell ref="A3:A5"/>
    <mergeCell ref="B3:C5"/>
    <mergeCell ref="D3:D4"/>
    <mergeCell ref="E3:F3"/>
    <mergeCell ref="G3:G5"/>
    <mergeCell ref="H3:H5"/>
    <mergeCell ref="I3:I5"/>
    <mergeCell ref="J3:J5"/>
    <mergeCell ref="F1:J1"/>
  </mergeCells>
  <pageMargins left="1.1000000000000001" right="0.68" top="0.68" bottom="0.68" header="0.3" footer="0.3"/>
  <pageSetup paperSize="9" scale="89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I6" sqref="I6"/>
    </sheetView>
  </sheetViews>
  <sheetFormatPr defaultRowHeight="16.5" x14ac:dyDescent="0.25"/>
  <cols>
    <col min="1" max="1" width="4.125" style="2" customWidth="1"/>
    <col min="2" max="2" width="17.75" style="2" customWidth="1"/>
    <col min="3" max="3" width="6.375" style="2" customWidth="1"/>
    <col min="4" max="4" width="6.875" style="2" customWidth="1"/>
    <col min="5" max="6" width="6.25" style="2" customWidth="1"/>
    <col min="7" max="7" width="7.75" style="2" customWidth="1"/>
    <col min="8" max="8" width="9.5" style="25" customWidth="1"/>
    <col min="9" max="9" width="13.375" style="2" customWidth="1"/>
    <col min="10" max="10" width="8.875" style="2" customWidth="1"/>
    <col min="11" max="16384" width="9" style="2"/>
  </cols>
  <sheetData>
    <row r="1" spans="1:10" ht="63.75" customHeight="1" x14ac:dyDescent="0.25">
      <c r="A1" s="147" t="s">
        <v>9</v>
      </c>
      <c r="B1" s="147"/>
      <c r="C1" s="147"/>
      <c r="D1" s="147"/>
      <c r="E1" s="147"/>
      <c r="F1" s="145" t="s">
        <v>10</v>
      </c>
      <c r="G1" s="145"/>
      <c r="H1" s="145"/>
      <c r="I1" s="145"/>
      <c r="J1" s="145"/>
    </row>
    <row r="2" spans="1:10" ht="64.5" customHeight="1" x14ac:dyDescent="0.25">
      <c r="A2" s="126" t="s">
        <v>268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0" s="4" customFormat="1" ht="21.75" customHeight="1" x14ac:dyDescent="0.25">
      <c r="A3" s="123" t="s">
        <v>0</v>
      </c>
      <c r="B3" s="132" t="s">
        <v>1</v>
      </c>
      <c r="C3" s="133"/>
      <c r="D3" s="138" t="s">
        <v>2</v>
      </c>
      <c r="E3" s="130" t="s">
        <v>12</v>
      </c>
      <c r="F3" s="131"/>
      <c r="G3" s="138" t="s">
        <v>5</v>
      </c>
      <c r="H3" s="148" t="s">
        <v>6</v>
      </c>
      <c r="I3" s="123" t="s">
        <v>7</v>
      </c>
      <c r="J3" s="123" t="s">
        <v>8</v>
      </c>
    </row>
    <row r="4" spans="1:10" s="3" customFormat="1" ht="21.75" customHeight="1" x14ac:dyDescent="0.25">
      <c r="A4" s="124"/>
      <c r="B4" s="134"/>
      <c r="C4" s="135"/>
      <c r="D4" s="140"/>
      <c r="E4" s="5" t="s">
        <v>3</v>
      </c>
      <c r="F4" s="5" t="s">
        <v>4</v>
      </c>
      <c r="G4" s="139"/>
      <c r="H4" s="149"/>
      <c r="I4" s="124"/>
      <c r="J4" s="124"/>
    </row>
    <row r="5" spans="1:10" ht="21.75" customHeight="1" x14ac:dyDescent="0.25">
      <c r="A5" s="125"/>
      <c r="B5" s="136"/>
      <c r="C5" s="137"/>
      <c r="D5" s="6">
        <v>3</v>
      </c>
      <c r="E5" s="6">
        <v>1</v>
      </c>
      <c r="F5" s="6">
        <v>2</v>
      </c>
      <c r="G5" s="140"/>
      <c r="H5" s="150"/>
      <c r="I5" s="125"/>
      <c r="J5" s="125"/>
    </row>
    <row r="6" spans="1:10" ht="23.25" customHeight="1" x14ac:dyDescent="0.25">
      <c r="A6" s="6">
        <v>1</v>
      </c>
      <c r="B6" s="18" t="s">
        <v>55</v>
      </c>
      <c r="C6" s="19" t="s">
        <v>269</v>
      </c>
      <c r="D6" s="31">
        <v>7.7943396226415089</v>
      </c>
      <c r="E6" s="24">
        <v>9</v>
      </c>
      <c r="F6" s="24">
        <v>7</v>
      </c>
      <c r="G6" s="24">
        <v>7</v>
      </c>
      <c r="H6" s="31">
        <f>(D6*3+E6+F6*2)/6</f>
        <v>7.7305031446540875</v>
      </c>
      <c r="I6" s="32" t="str">
        <f t="shared" ref="I6:I20" si="0">IF(H6&lt;3.95,"Kém",IF(H6&lt;4.95,"Yếu",IF(H6&lt;5.95,"Trung bình",IF(H6&lt;6.95,"TB.Khá",IF(H6&lt;7.95,"Khá","Giỏi")))))</f>
        <v>Khá</v>
      </c>
      <c r="J6" s="6"/>
    </row>
    <row r="7" spans="1:10" ht="23.25" customHeight="1" x14ac:dyDescent="0.25">
      <c r="A7" s="6">
        <v>2</v>
      </c>
      <c r="B7" s="18" t="s">
        <v>270</v>
      </c>
      <c r="C7" s="19" t="s">
        <v>16</v>
      </c>
      <c r="D7" s="31">
        <v>6.6132075471698126</v>
      </c>
      <c r="E7" s="24">
        <v>8</v>
      </c>
      <c r="F7" s="24">
        <v>7</v>
      </c>
      <c r="G7" s="24">
        <v>7</v>
      </c>
      <c r="H7" s="31">
        <f t="shared" ref="H7:H20" si="1">(D7*3+E7+F7*2)/6</f>
        <v>6.9732704402515724</v>
      </c>
      <c r="I7" s="32" t="str">
        <f t="shared" si="0"/>
        <v>Khá</v>
      </c>
      <c r="J7" s="6"/>
    </row>
    <row r="8" spans="1:10" ht="23.25" customHeight="1" x14ac:dyDescent="0.25">
      <c r="A8" s="6">
        <v>3</v>
      </c>
      <c r="B8" s="18" t="s">
        <v>271</v>
      </c>
      <c r="C8" s="19" t="s">
        <v>272</v>
      </c>
      <c r="D8" s="31">
        <v>6.2858490566037739</v>
      </c>
      <c r="E8" s="24">
        <v>7</v>
      </c>
      <c r="F8" s="24">
        <v>7</v>
      </c>
      <c r="G8" s="24">
        <v>6.5</v>
      </c>
      <c r="H8" s="31">
        <f t="shared" si="1"/>
        <v>6.6429245283018874</v>
      </c>
      <c r="I8" s="32" t="str">
        <f t="shared" si="0"/>
        <v>TB.Khá</v>
      </c>
      <c r="J8" s="6"/>
    </row>
    <row r="9" spans="1:10" ht="23.25" customHeight="1" x14ac:dyDescent="0.25">
      <c r="A9" s="6">
        <v>4</v>
      </c>
      <c r="B9" s="18" t="s">
        <v>197</v>
      </c>
      <c r="C9" s="19" t="s">
        <v>93</v>
      </c>
      <c r="D9" s="31">
        <v>7.5009433962264156</v>
      </c>
      <c r="E9" s="24">
        <v>6</v>
      </c>
      <c r="F9" s="24">
        <v>9</v>
      </c>
      <c r="G9" s="24">
        <v>7</v>
      </c>
      <c r="H9" s="31">
        <f t="shared" si="1"/>
        <v>7.7504716981132082</v>
      </c>
      <c r="I9" s="32" t="str">
        <f t="shared" si="0"/>
        <v>Khá</v>
      </c>
      <c r="J9" s="6"/>
    </row>
    <row r="10" spans="1:10" ht="23.25" customHeight="1" x14ac:dyDescent="0.25">
      <c r="A10" s="6">
        <v>5</v>
      </c>
      <c r="B10" s="18" t="s">
        <v>29</v>
      </c>
      <c r="C10" s="19" t="s">
        <v>273</v>
      </c>
      <c r="D10" s="31">
        <v>6.7396226415094338</v>
      </c>
      <c r="E10" s="24">
        <v>7</v>
      </c>
      <c r="F10" s="24">
        <v>7</v>
      </c>
      <c r="G10" s="24">
        <v>6</v>
      </c>
      <c r="H10" s="31">
        <f t="shared" si="1"/>
        <v>6.8698113207547165</v>
      </c>
      <c r="I10" s="32" t="str">
        <f t="shared" si="0"/>
        <v>TB.Khá</v>
      </c>
      <c r="J10" s="6"/>
    </row>
    <row r="11" spans="1:10" ht="23.25" customHeight="1" x14ac:dyDescent="0.25">
      <c r="A11" s="6">
        <v>6</v>
      </c>
      <c r="B11" s="18" t="s">
        <v>274</v>
      </c>
      <c r="C11" s="19" t="s">
        <v>35</v>
      </c>
      <c r="D11" s="31">
        <v>6.662264150943396</v>
      </c>
      <c r="E11" s="24">
        <v>9</v>
      </c>
      <c r="F11" s="24">
        <v>8</v>
      </c>
      <c r="G11" s="24">
        <v>7</v>
      </c>
      <c r="H11" s="31">
        <f t="shared" si="1"/>
        <v>7.4977987421383645</v>
      </c>
      <c r="I11" s="32" t="str">
        <f t="shared" si="0"/>
        <v>Khá</v>
      </c>
      <c r="J11" s="6"/>
    </row>
    <row r="12" spans="1:10" ht="23.25" customHeight="1" x14ac:dyDescent="0.25">
      <c r="A12" s="6">
        <v>7</v>
      </c>
      <c r="B12" s="18" t="s">
        <v>275</v>
      </c>
      <c r="C12" s="19" t="s">
        <v>35</v>
      </c>
      <c r="D12" s="31">
        <v>7.3377358490566031</v>
      </c>
      <c r="E12" s="24">
        <v>7</v>
      </c>
      <c r="F12" s="24">
        <v>9</v>
      </c>
      <c r="G12" s="24">
        <v>7</v>
      </c>
      <c r="H12" s="31">
        <f t="shared" si="1"/>
        <v>7.8355345911949685</v>
      </c>
      <c r="I12" s="32" t="str">
        <f t="shared" si="0"/>
        <v>Khá</v>
      </c>
      <c r="J12" s="6"/>
    </row>
    <row r="13" spans="1:10" ht="23.25" customHeight="1" x14ac:dyDescent="0.25">
      <c r="A13" s="6">
        <v>8</v>
      </c>
      <c r="B13" s="18" t="s">
        <v>48</v>
      </c>
      <c r="C13" s="19" t="s">
        <v>276</v>
      </c>
      <c r="D13" s="31">
        <v>6.4754716981132088</v>
      </c>
      <c r="E13" s="24">
        <v>6</v>
      </c>
      <c r="F13" s="24">
        <v>7</v>
      </c>
      <c r="G13" s="24">
        <v>7</v>
      </c>
      <c r="H13" s="31">
        <f t="shared" si="1"/>
        <v>6.5710691823899374</v>
      </c>
      <c r="I13" s="32" t="str">
        <f t="shared" si="0"/>
        <v>TB.Khá</v>
      </c>
      <c r="J13" s="6"/>
    </row>
    <row r="14" spans="1:10" ht="23.25" customHeight="1" x14ac:dyDescent="0.25">
      <c r="A14" s="6">
        <v>9</v>
      </c>
      <c r="B14" s="18" t="s">
        <v>47</v>
      </c>
      <c r="C14" s="19" t="s">
        <v>277</v>
      </c>
      <c r="D14" s="31">
        <v>7.0179245283018874</v>
      </c>
      <c r="E14" s="24">
        <v>6</v>
      </c>
      <c r="F14" s="24">
        <v>7</v>
      </c>
      <c r="G14" s="24">
        <v>6</v>
      </c>
      <c r="H14" s="31">
        <f t="shared" si="1"/>
        <v>6.8422955974842772</v>
      </c>
      <c r="I14" s="32" t="str">
        <f t="shared" si="0"/>
        <v>TB.Khá</v>
      </c>
      <c r="J14" s="6"/>
    </row>
    <row r="15" spans="1:10" ht="23.25" customHeight="1" x14ac:dyDescent="0.25">
      <c r="A15" s="6">
        <v>10</v>
      </c>
      <c r="B15" s="18" t="s">
        <v>278</v>
      </c>
      <c r="C15" s="19" t="s">
        <v>279</v>
      </c>
      <c r="D15" s="31">
        <v>6.7764150943396233</v>
      </c>
      <c r="E15" s="24">
        <v>5.5</v>
      </c>
      <c r="F15" s="24">
        <v>6</v>
      </c>
      <c r="G15" s="24">
        <v>6</v>
      </c>
      <c r="H15" s="31">
        <f t="shared" si="1"/>
        <v>6.3048742138364782</v>
      </c>
      <c r="I15" s="32" t="str">
        <f t="shared" si="0"/>
        <v>TB.Khá</v>
      </c>
      <c r="J15" s="6"/>
    </row>
    <row r="16" spans="1:10" ht="23.25" customHeight="1" x14ac:dyDescent="0.25">
      <c r="A16" s="6">
        <v>11</v>
      </c>
      <c r="B16" s="18" t="s">
        <v>280</v>
      </c>
      <c r="C16" s="19" t="s">
        <v>281</v>
      </c>
      <c r="D16" s="31">
        <v>6.7933962264150942</v>
      </c>
      <c r="E16" s="24">
        <v>6</v>
      </c>
      <c r="F16" s="24">
        <v>8</v>
      </c>
      <c r="G16" s="24">
        <v>6</v>
      </c>
      <c r="H16" s="31">
        <f t="shared" si="1"/>
        <v>7.0633647798742132</v>
      </c>
      <c r="I16" s="32" t="str">
        <f t="shared" si="0"/>
        <v>Khá</v>
      </c>
      <c r="J16" s="6"/>
    </row>
    <row r="17" spans="1:15" ht="23.25" customHeight="1" x14ac:dyDescent="0.25">
      <c r="A17" s="6">
        <v>12</v>
      </c>
      <c r="B17" s="18" t="s">
        <v>234</v>
      </c>
      <c r="C17" s="19" t="s">
        <v>123</v>
      </c>
      <c r="D17" s="31">
        <v>6.9103773584905657</v>
      </c>
      <c r="E17" s="24">
        <v>5</v>
      </c>
      <c r="F17" s="24">
        <v>6</v>
      </c>
      <c r="G17" s="24">
        <v>6</v>
      </c>
      <c r="H17" s="31">
        <f t="shared" si="1"/>
        <v>6.2885220125786168</v>
      </c>
      <c r="I17" s="32" t="str">
        <f t="shared" si="0"/>
        <v>TB.Khá</v>
      </c>
      <c r="J17" s="6"/>
    </row>
    <row r="18" spans="1:15" ht="23.25" customHeight="1" x14ac:dyDescent="0.25">
      <c r="A18" s="6">
        <v>13</v>
      </c>
      <c r="B18" s="18" t="s">
        <v>282</v>
      </c>
      <c r="C18" s="19" t="s">
        <v>283</v>
      </c>
      <c r="D18" s="31">
        <v>7.6669811320754722</v>
      </c>
      <c r="E18" s="24">
        <v>9</v>
      </c>
      <c r="F18" s="24">
        <v>8</v>
      </c>
      <c r="G18" s="24">
        <v>7</v>
      </c>
      <c r="H18" s="31">
        <f t="shared" si="1"/>
        <v>8.000157232704403</v>
      </c>
      <c r="I18" s="32" t="str">
        <f t="shared" si="0"/>
        <v>Giỏi</v>
      </c>
      <c r="J18" s="6"/>
    </row>
    <row r="19" spans="1:15" ht="23.25" customHeight="1" x14ac:dyDescent="0.25">
      <c r="A19" s="6">
        <v>14</v>
      </c>
      <c r="B19" s="18" t="s">
        <v>36</v>
      </c>
      <c r="C19" s="19" t="s">
        <v>284</v>
      </c>
      <c r="D19" s="31">
        <v>7.1556603773584895</v>
      </c>
      <c r="E19" s="24">
        <v>7</v>
      </c>
      <c r="F19" s="24">
        <v>8</v>
      </c>
      <c r="G19" s="24">
        <v>6.5</v>
      </c>
      <c r="H19" s="31">
        <f t="shared" si="1"/>
        <v>7.4111635220125782</v>
      </c>
      <c r="I19" s="32" t="str">
        <f t="shared" si="0"/>
        <v>Khá</v>
      </c>
      <c r="J19" s="6"/>
    </row>
    <row r="20" spans="1:15" ht="23.25" customHeight="1" x14ac:dyDescent="0.25">
      <c r="A20" s="6">
        <v>15</v>
      </c>
      <c r="B20" s="18" t="s">
        <v>285</v>
      </c>
      <c r="C20" s="19" t="s">
        <v>286</v>
      </c>
      <c r="D20" s="31">
        <v>6.6566037735849051</v>
      </c>
      <c r="E20" s="24">
        <v>5</v>
      </c>
      <c r="F20" s="24">
        <v>7</v>
      </c>
      <c r="G20" s="24">
        <v>7</v>
      </c>
      <c r="H20" s="31">
        <f t="shared" si="1"/>
        <v>6.4949685534591195</v>
      </c>
      <c r="I20" s="32" t="str">
        <f t="shared" si="0"/>
        <v>TB.Khá</v>
      </c>
      <c r="J20" s="6"/>
    </row>
    <row r="21" spans="1:15" ht="20.25" customHeight="1" x14ac:dyDescent="0.25">
      <c r="B21" s="9" t="s">
        <v>65</v>
      </c>
      <c r="D21" s="27"/>
      <c r="F21" s="9" t="s">
        <v>312</v>
      </c>
      <c r="H21" s="27"/>
    </row>
    <row r="22" spans="1:15" ht="20.25" customHeight="1" x14ac:dyDescent="0.25">
      <c r="B22" s="9" t="s">
        <v>66</v>
      </c>
      <c r="D22" s="27"/>
      <c r="F22" s="9" t="s">
        <v>356</v>
      </c>
      <c r="H22" s="27"/>
      <c r="O22" s="9"/>
    </row>
    <row r="23" spans="1:15" s="9" customFormat="1" ht="20.25" customHeight="1" x14ac:dyDescent="0.25">
      <c r="B23" s="10" t="s">
        <v>326</v>
      </c>
      <c r="D23" s="28"/>
      <c r="F23" s="9" t="s">
        <v>341</v>
      </c>
      <c r="H23" s="28"/>
    </row>
    <row r="24" spans="1:15" s="9" customFormat="1" ht="20.25" customHeight="1" x14ac:dyDescent="0.25">
      <c r="B24" s="10" t="s">
        <v>328</v>
      </c>
      <c r="D24" s="28"/>
      <c r="F24" s="9" t="s">
        <v>355</v>
      </c>
      <c r="H24" s="28"/>
    </row>
    <row r="25" spans="1:15" s="9" customFormat="1" ht="20.25" customHeight="1" x14ac:dyDescent="0.25">
      <c r="B25" s="10" t="s">
        <v>68</v>
      </c>
      <c r="D25" s="28"/>
      <c r="F25" s="9" t="s">
        <v>355</v>
      </c>
      <c r="H25" s="28"/>
    </row>
    <row r="26" spans="1:15" s="11" customFormat="1" ht="20.25" customHeight="1" x14ac:dyDescent="0.25">
      <c r="B26" s="2"/>
      <c r="C26" s="2"/>
      <c r="D26" s="27"/>
      <c r="E26" s="9"/>
      <c r="F26" s="9"/>
      <c r="G26" s="121" t="s">
        <v>75</v>
      </c>
      <c r="H26" s="121"/>
      <c r="I26" s="121"/>
      <c r="J26" s="121"/>
    </row>
    <row r="27" spans="1:15" s="11" customFormat="1" ht="20.25" customHeight="1" x14ac:dyDescent="0.25">
      <c r="A27" s="37"/>
      <c r="B27" s="37"/>
      <c r="C27" s="37" t="s">
        <v>73</v>
      </c>
      <c r="D27" s="37"/>
      <c r="E27" s="37"/>
      <c r="F27" s="37"/>
      <c r="G27" s="122" t="s">
        <v>71</v>
      </c>
      <c r="H27" s="122"/>
      <c r="I27" s="122"/>
      <c r="J27" s="122"/>
    </row>
    <row r="28" spans="1:15" s="39" customFormat="1" ht="20.25" customHeight="1" x14ac:dyDescent="0.25"/>
    <row r="29" spans="1:15" s="11" customFormat="1" ht="20.2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5" s="11" customFormat="1" ht="20.2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27"/>
    </row>
    <row r="31" spans="1:15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27"/>
    </row>
    <row r="32" spans="1:15" x14ac:dyDescent="0.25">
      <c r="A32" s="37"/>
      <c r="B32" s="37"/>
      <c r="C32" s="37" t="s">
        <v>74</v>
      </c>
      <c r="G32" s="122" t="s">
        <v>72</v>
      </c>
      <c r="H32" s="122"/>
      <c r="I32" s="122"/>
      <c r="J32" s="122"/>
    </row>
  </sheetData>
  <mergeCells count="14">
    <mergeCell ref="G26:J26"/>
    <mergeCell ref="G27:J27"/>
    <mergeCell ref="G32:J32"/>
    <mergeCell ref="A1:E1"/>
    <mergeCell ref="A2:J2"/>
    <mergeCell ref="A3:A5"/>
    <mergeCell ref="B3:C5"/>
    <mergeCell ref="D3:D4"/>
    <mergeCell ref="E3:F3"/>
    <mergeCell ref="G3:G5"/>
    <mergeCell ref="H3:H5"/>
    <mergeCell ref="I3:I5"/>
    <mergeCell ref="J3:J5"/>
    <mergeCell ref="F1:J1"/>
  </mergeCells>
  <pageMargins left="1.1000000000000001" right="0.68" top="0.68" bottom="0.68" header="0.3" footer="0.3"/>
  <pageSetup paperSize="9" scale="8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24</vt:i4>
      </vt:variant>
    </vt:vector>
  </HeadingPairs>
  <TitlesOfParts>
    <vt:vector size="43" baseType="lpstr">
      <vt:lpstr>H39</vt:lpstr>
      <vt:lpstr>ĐN70</vt:lpstr>
      <vt:lpstr>ĐN72</vt:lpstr>
      <vt:lpstr>ĐL71</vt:lpstr>
      <vt:lpstr>ĐL73</vt:lpstr>
      <vt:lpstr>ĐL74</vt:lpstr>
      <vt:lpstr>Đ75</vt:lpstr>
      <vt:lpstr>Đ77</vt:lpstr>
      <vt:lpstr>ĐT76</vt:lpstr>
      <vt:lpstr>TỔNG HỢP DANH SÁCH</vt:lpstr>
      <vt:lpstr>TN H39</vt:lpstr>
      <vt:lpstr>TN ĐN70</vt:lpstr>
      <vt:lpstr>TN ĐN72</vt:lpstr>
      <vt:lpstr>TN ĐL71</vt:lpstr>
      <vt:lpstr>TN ĐL73</vt:lpstr>
      <vt:lpstr>TN ĐL74</vt:lpstr>
      <vt:lpstr>TN Đ75</vt:lpstr>
      <vt:lpstr>TN Đ77</vt:lpstr>
      <vt:lpstr>TN ĐT76</vt:lpstr>
      <vt:lpstr>'H39'!Print_Area</vt:lpstr>
      <vt:lpstr>'TN Đ75'!Print_Area</vt:lpstr>
      <vt:lpstr>'TN Đ77'!Print_Area</vt:lpstr>
      <vt:lpstr>'TN ĐL71'!Print_Area</vt:lpstr>
      <vt:lpstr>'TN ĐL73'!Print_Area</vt:lpstr>
      <vt:lpstr>'TN ĐL74'!Print_Area</vt:lpstr>
      <vt:lpstr>'TN ĐN70'!Print_Area</vt:lpstr>
      <vt:lpstr>'TN ĐN72'!Print_Area</vt:lpstr>
      <vt:lpstr>'TN ĐT76'!Print_Area</vt:lpstr>
      <vt:lpstr>'TN H39'!Print_Area</vt:lpstr>
      <vt:lpstr>'TỔNG HỢP DANH SÁCH'!Print_Area</vt:lpstr>
      <vt:lpstr>ĐL71!Print_Titles</vt:lpstr>
      <vt:lpstr>ĐN70!Print_Titles</vt:lpstr>
      <vt:lpstr>'H39'!Print_Titles</vt:lpstr>
      <vt:lpstr>'TN Đ75'!Print_Titles</vt:lpstr>
      <vt:lpstr>'TN Đ77'!Print_Titles</vt:lpstr>
      <vt:lpstr>'TN ĐL71'!Print_Titles</vt:lpstr>
      <vt:lpstr>'TN ĐL73'!Print_Titles</vt:lpstr>
      <vt:lpstr>'TN ĐL74'!Print_Titles</vt:lpstr>
      <vt:lpstr>'TN ĐN70'!Print_Titles</vt:lpstr>
      <vt:lpstr>'TN ĐN72'!Print_Titles</vt:lpstr>
      <vt:lpstr>'TN ĐT76'!Print_Titles</vt:lpstr>
      <vt:lpstr>'TN H39'!Print_Titles</vt:lpstr>
      <vt:lpstr>'TỔNG HỢP DANH SÁCH'!Print_Titles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2019-05-20T01:37:12Z</cp:lastPrinted>
  <dcterms:created xsi:type="dcterms:W3CDTF">2019-04-12T01:30:16Z</dcterms:created>
  <dcterms:modified xsi:type="dcterms:W3CDTF">2019-06-04T01:45:25Z</dcterms:modified>
</cp:coreProperties>
</file>